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27" activeTab="0"/>
  </bookViews>
  <sheets>
    <sheet name="医疗2023nb02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1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2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23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4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25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26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27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28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2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2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2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2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29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30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3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3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3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3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31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C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D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E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F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G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J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K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L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M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  <comment ref="N32" authorId="0">
      <text>
        <r>
          <rPr>
            <sz val="9"/>
            <color indexed="8"/>
            <rFont val="宋体"/>
            <family val="0"/>
          </rPr>
          <t xml:space="preserve">数据类型:金额
计量单位:元
舍位方案:保留小数2位
数据长度上限:13
</t>
        </r>
      </text>
    </comment>
  </commentList>
</comments>
</file>

<file path=xl/sharedStrings.xml><?xml version="1.0" encoding="utf-8"?>
<sst xmlns="http://schemas.openxmlformats.org/spreadsheetml/2006/main" count="87" uniqueCount="73">
  <si>
    <t>职工基本医疗保险（含生育保险）基金收支表</t>
  </si>
  <si>
    <t>年报02表</t>
  </si>
  <si>
    <t>填报单位：</t>
  </si>
  <si>
    <t>菏泽市医疗保障局</t>
  </si>
  <si>
    <t>2023年</t>
  </si>
  <si>
    <t>单位：元</t>
  </si>
  <si>
    <t>项目</t>
  </si>
  <si>
    <t>合  计</t>
  </si>
  <si>
    <t>职工基本医疗保险（统账结合）</t>
  </si>
  <si>
    <t>职工基本医疗保险单建统筹基金</t>
  </si>
  <si>
    <t>小计</t>
  </si>
  <si>
    <t>统筹基金</t>
  </si>
  <si>
    <t>个人账户基金</t>
  </si>
  <si>
    <t xml:space="preserve">小计
</t>
  </si>
  <si>
    <t>1</t>
  </si>
  <si>
    <t>一、基本医疗保险费收入</t>
  </si>
  <si>
    <t>一、基本医疗保险待遇支出</t>
  </si>
  <si>
    <t>2</t>
  </si>
  <si>
    <t xml:space="preserve">  （一）单位缴费</t>
  </si>
  <si>
    <t xml:space="preserve"> （一）在职职工医疗保险待遇支出</t>
  </si>
  <si>
    <t>3</t>
  </si>
  <si>
    <t>其中：生育保险收入</t>
  </si>
  <si>
    <t>其中：（1）住院支出</t>
  </si>
  <si>
    <t>4</t>
  </si>
  <si>
    <t xml:space="preserve">  （二）个人缴费</t>
  </si>
  <si>
    <t xml:space="preserve">      （2）门诊慢特病</t>
  </si>
  <si>
    <t>5</t>
  </si>
  <si>
    <t>二、利息收入</t>
  </si>
  <si>
    <t xml:space="preserve">      （3）普通门诊统筹</t>
  </si>
  <si>
    <t>6</t>
  </si>
  <si>
    <t xml:space="preserve">    （一）定期利息</t>
  </si>
  <si>
    <t xml:space="preserve">      （4）定点药店医药费支出</t>
  </si>
  <si>
    <t>——</t>
  </si>
  <si>
    <t>7</t>
  </si>
  <si>
    <t xml:space="preserve">    （二）活期利息</t>
  </si>
  <si>
    <t xml:space="preserve">      （5）生育医疗费支出</t>
  </si>
  <si>
    <t>8</t>
  </si>
  <si>
    <t>三、财政补贴收入</t>
  </si>
  <si>
    <t xml:space="preserve">      （6）生育津贴支出</t>
  </si>
  <si>
    <t>9</t>
  </si>
  <si>
    <t>其中：对医保基金负担新冠病毒疫苗及接种费用的补助</t>
  </si>
  <si>
    <t xml:space="preserve">      （7）其他</t>
  </si>
  <si>
    <t>四、其他收入</t>
  </si>
  <si>
    <t xml:space="preserve">  (二)退休人员医疗保险待遇支出</t>
  </si>
  <si>
    <t xml:space="preserve">         其中：滞纳金</t>
  </si>
  <si>
    <t xml:space="preserve">      （1）住院支出</t>
  </si>
  <si>
    <t>五、待转保险费收入</t>
  </si>
  <si>
    <t>六、待转利息收入</t>
  </si>
  <si>
    <t xml:space="preserve">      （4）定点药店医药费</t>
  </si>
  <si>
    <t xml:space="preserve">      （5）其他</t>
  </si>
  <si>
    <t>二、其他支出</t>
  </si>
  <si>
    <t>其中：划转长期护理保险支出</t>
  </si>
  <si>
    <t>七、转移收入</t>
  </si>
  <si>
    <t>三、转移支出</t>
  </si>
  <si>
    <t>本年收入小计</t>
  </si>
  <si>
    <t>本年支出小计</t>
  </si>
  <si>
    <t>八、上级补助收入</t>
  </si>
  <si>
    <t>四、补助下级支出</t>
  </si>
  <si>
    <t>九、下级上解收入</t>
  </si>
  <si>
    <t>五、上解上级支出</t>
  </si>
  <si>
    <t>本年收入合计</t>
  </si>
  <si>
    <t>本年支出合计</t>
  </si>
  <si>
    <t>本年收支结余</t>
  </si>
  <si>
    <t>十、上年结余</t>
  </si>
  <si>
    <t>六、滚存结余</t>
  </si>
  <si>
    <t xml:space="preserve">    其中：待转基金</t>
  </si>
  <si>
    <t>总      计</t>
  </si>
  <si>
    <t xml:space="preserve">    1.根据《关于印发&lt;社会保险基金财务制度&gt;的通知》财社〔2017〕144号，职工基本医保统筹基金待遇支出包括住院费用支出、门诊慢特病和普通门诊统筹费用支出，包含生育医疗费用支出和生育津贴支出；职工基本医保个人账户待遇支出包括门    诊费用支出、住院费用支出、在定点零售药店发生的医药费用支出；</t>
  </si>
  <si>
    <t xml:space="preserve">    2.开展长期护理保险制度试点的统筹地区，划转长期护理保险基金的支出在“划转长期护理保险支出”中列支。     </t>
  </si>
  <si>
    <t xml:space="preserve">    3.纵向公式：1=2+4；5=6+7；19=1+5+8+10+12+13+18；22=19+20+21；26=22+24；
               28=29+30+31+32+33+34+35；36=37+38+39+40+41；45=27+42+44；48=45+46+47；52=48+50；</t>
  </si>
  <si>
    <t xml:space="preserve">    4.横向公式：合计=小计+单建统筹基金；小计=基本医疗保险统筹+医疗保险个人账户；</t>
  </si>
  <si>
    <t>其他说明：表样中黄色显示为计算公式不需要录入。白色显示单元格需要录入。</t>
  </si>
  <si>
    <t xml:space="preserve">         蓝色无占位符‘--’单元格为取数公式，系统自动取数，不需要录入。蓝色有占位符‘--’单元格不用录入。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</si>
</sst>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6"/>
      <color rgb="FF000000"/>
      <name val="黑体"/>
      <family val="3"/>
    </font>
    <font>
      <sz val="10"/>
      <color rgb="FF000000"/>
      <name val="仿宋"/>
      <family val="3"/>
    </font>
    <font>
      <b/>
      <sz val="10"/>
      <color rgb="FF000000"/>
      <name val="仿宋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9" fontId="0" fillId="0" borderId="0">
      <alignment vertical="center"/>
      <protection/>
    </xf>
    <xf numFmtId="41" fontId="0" fillId="0" borderId="0">
      <alignment vertical="center"/>
      <protection/>
    </xf>
    <xf numFmtId="42" fontId="0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0" fillId="2" borderId="1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31" fillId="0" borderId="2">
      <alignment vertical="center"/>
      <protection/>
    </xf>
    <xf numFmtId="0" fontId="32" fillId="0" borderId="2">
      <alignment vertical="center"/>
      <protection/>
    </xf>
    <xf numFmtId="0" fontId="33" fillId="0" borderId="3">
      <alignment vertical="center"/>
      <protection/>
    </xf>
    <xf numFmtId="0" fontId="33" fillId="0" borderId="0">
      <alignment vertical="center"/>
      <protection/>
    </xf>
    <xf numFmtId="0" fontId="34" fillId="3" borderId="4">
      <alignment vertical="center"/>
      <protection/>
    </xf>
    <xf numFmtId="0" fontId="35" fillId="4" borderId="5">
      <alignment vertical="center"/>
      <protection/>
    </xf>
    <xf numFmtId="0" fontId="36" fillId="4" borderId="4">
      <alignment vertical="center"/>
      <protection/>
    </xf>
    <xf numFmtId="0" fontId="37" fillId="5" borderId="6">
      <alignment vertical="center"/>
      <protection/>
    </xf>
    <xf numFmtId="0" fontId="38" fillId="0" borderId="7">
      <alignment vertical="center"/>
      <protection/>
    </xf>
    <xf numFmtId="0" fontId="39" fillId="0" borderId="8">
      <alignment vertical="center"/>
      <protection/>
    </xf>
    <xf numFmtId="0" fontId="40" fillId="6" borderId="0">
      <alignment vertical="center"/>
      <protection/>
    </xf>
    <xf numFmtId="0" fontId="41" fillId="7" borderId="0">
      <alignment vertical="center"/>
      <protection/>
    </xf>
    <xf numFmtId="0" fontId="42" fillId="8" borderId="0">
      <alignment vertical="center"/>
      <protection/>
    </xf>
    <xf numFmtId="0" fontId="43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43" fillId="12" borderId="0">
      <alignment vertical="center"/>
      <protection/>
    </xf>
    <xf numFmtId="0" fontId="43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43" fillId="16" borderId="0">
      <alignment vertical="center"/>
      <protection/>
    </xf>
    <xf numFmtId="0" fontId="43" fillId="17" borderId="0">
      <alignment vertical="center"/>
      <protection/>
    </xf>
    <xf numFmtId="0" fontId="0" fillId="18" borderId="0">
      <alignment vertical="center"/>
      <protection/>
    </xf>
    <xf numFmtId="0" fontId="0" fillId="19" borderId="0">
      <alignment vertical="center"/>
      <protection/>
    </xf>
    <xf numFmtId="0" fontId="43" fillId="20" borderId="0">
      <alignment vertical="center"/>
      <protection/>
    </xf>
    <xf numFmtId="0" fontId="43" fillId="21" borderId="0">
      <alignment vertical="center"/>
      <protection/>
    </xf>
    <xf numFmtId="0" fontId="0" fillId="22" borderId="0">
      <alignment vertical="center"/>
      <protection/>
    </xf>
    <xf numFmtId="0" fontId="0" fillId="23" borderId="0">
      <alignment vertical="center"/>
      <protection/>
    </xf>
    <xf numFmtId="0" fontId="43" fillId="24" borderId="0">
      <alignment vertical="center"/>
      <protection/>
    </xf>
    <xf numFmtId="0" fontId="43" fillId="25" borderId="0">
      <alignment vertical="center"/>
      <protection/>
    </xf>
    <xf numFmtId="0" fontId="0" fillId="26" borderId="0">
      <alignment vertical="center"/>
      <protection/>
    </xf>
    <xf numFmtId="0" fontId="0" fillId="27" borderId="0">
      <alignment vertical="center"/>
      <protection/>
    </xf>
    <xf numFmtId="0" fontId="43" fillId="28" borderId="0">
      <alignment vertical="center"/>
      <protection/>
    </xf>
    <xf numFmtId="0" fontId="43" fillId="29" borderId="0">
      <alignment vertical="center"/>
      <protection/>
    </xf>
    <xf numFmtId="0" fontId="0" fillId="30" borderId="0">
      <alignment vertical="center"/>
      <protection/>
    </xf>
    <xf numFmtId="0" fontId="0" fillId="31" borderId="0">
      <alignment vertical="center"/>
      <protection/>
    </xf>
    <xf numFmtId="0" fontId="43" fillId="32" borderId="0">
      <alignment vertical="center"/>
      <protection/>
    </xf>
  </cellStyleXfs>
  <cellXfs count="30">
    <xf numFmtId="0" fontId="0" fillId="0" borderId="0" xfId="0" applyFont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0" xfId="0" applyNumberFormat="1" applyFon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 vertical="center"/>
      <protection/>
    </xf>
    <xf numFmtId="0" fontId="44" fillId="33" borderId="0" xfId="0" applyNumberFormat="1" applyFont="1" applyFill="1" applyBorder="1" applyAlignment="1" applyProtection="1">
      <alignment/>
      <protection/>
    </xf>
    <xf numFmtId="0" fontId="44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9" xfId="0" applyNumberFormat="1" applyFont="1" applyFill="1" applyBorder="1" applyAlignment="1" applyProtection="1">
      <alignment horizontal="right" vertical="center"/>
      <protection/>
    </xf>
    <xf numFmtId="0" fontId="46" fillId="33" borderId="9" xfId="0" applyNumberFormat="1" applyFont="1" applyFill="1" applyBorder="1" applyAlignment="1" applyProtection="1">
      <alignment horizontal="left" vertical="center"/>
      <protection/>
    </xf>
    <xf numFmtId="0" fontId="46" fillId="33" borderId="9" xfId="0" applyNumberFormat="1" applyFont="1" applyFill="1" applyBorder="1" applyAlignment="1" applyProtection="1">
      <alignment/>
      <protection/>
    </xf>
    <xf numFmtId="0" fontId="46" fillId="33" borderId="9" xfId="0" applyNumberFormat="1" applyFont="1" applyFill="1" applyBorder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NumberFormat="1" applyFont="1" applyFill="1" applyBorder="1" applyAlignment="1" applyProtection="1">
      <alignment horizontal="left" vertical="center"/>
      <protection/>
    </xf>
    <xf numFmtId="176" fontId="46" fillId="35" borderId="10" xfId="0" applyNumberFormat="1" applyFont="1" applyFill="1" applyBorder="1" applyAlignment="1" applyProtection="1">
      <alignment horizontal="right" vertical="center"/>
      <protection/>
    </xf>
    <xf numFmtId="176" fontId="46" fillId="33" borderId="10" xfId="0" applyNumberFormat="1" applyFont="1" applyFill="1" applyBorder="1" applyAlignment="1" applyProtection="1">
      <alignment horizontal="right" vertical="center"/>
      <protection/>
    </xf>
    <xf numFmtId="0" fontId="46" fillId="34" borderId="10" xfId="0" applyNumberFormat="1" applyFont="1" applyFill="1" applyBorder="1" applyAlignment="1" applyProtection="1">
      <alignment horizontal="left" vertical="center" wrapText="1"/>
      <protection/>
    </xf>
    <xf numFmtId="176" fontId="46" fillId="36" borderId="10" xfId="0" applyNumberFormat="1" applyFont="1" applyFill="1" applyBorder="1" applyAlignment="1" applyProtection="1">
      <alignment horizontal="right" vertical="center"/>
      <protection/>
    </xf>
    <xf numFmtId="0" fontId="46" fillId="34" borderId="10" xfId="0" applyNumberFormat="1" applyFont="1" applyFill="1" applyBorder="1" applyAlignment="1" applyProtection="1">
      <alignment/>
      <protection/>
    </xf>
    <xf numFmtId="176" fontId="46" fillId="34" borderId="10" xfId="0" applyNumberFormat="1" applyFont="1" applyFill="1" applyBorder="1" applyAlignment="1" applyProtection="1">
      <alignment horizontal="center" vertical="center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176" fontId="46" fillId="34" borderId="1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 wrapText="1"/>
      <protection/>
    </xf>
    <xf numFmtId="176" fontId="46" fillId="33" borderId="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176" fontId="46" fillId="33" borderId="0" xfId="0" applyNumberFormat="1" applyFont="1" applyFill="1" applyBorder="1" applyAlignment="1" applyProtection="1">
      <alignment horizontal="left" vertical="center"/>
      <protection/>
    </xf>
    <xf numFmtId="0" fontId="44" fillId="33" borderId="0" xfId="0" applyNumberFormat="1" applyFont="1" applyFill="1" applyBorder="1" applyAlignment="1" applyProtection="1">
      <alignment horizontal="left" vertical="center" wrapText="1"/>
      <protection/>
    </xf>
    <xf numFmtId="0" fontId="44" fillId="33" borderId="0" xfId="0" applyNumberFormat="1" applyFont="1" applyFill="1" applyBorder="1" applyAlignment="1" applyProtection="1">
      <alignment horizontal="left" vertical="center"/>
      <protection/>
    </xf>
    <xf numFmtId="176" fontId="44" fillId="33" borderId="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="110" zoomScaleNormal="110" zoomScaleSheetLayoutView="100" workbookViewId="0" topLeftCell="A1">
      <selection activeCell="E25" sqref="E25"/>
    </sheetView>
  </sheetViews>
  <sheetFormatPr defaultColWidth="8.00390625" defaultRowHeight="14.25" customHeight="1"/>
  <cols>
    <col min="1" max="1" width="9.421875" style="1" customWidth="1"/>
    <col min="2" max="2" width="21.7109375" style="1" customWidth="1"/>
    <col min="3" max="3" width="23.57421875" style="1" customWidth="1"/>
    <col min="4" max="4" width="21.140625" style="1" customWidth="1"/>
    <col min="5" max="5" width="20.7109375" style="1" customWidth="1"/>
    <col min="6" max="6" width="21.421875" style="1" customWidth="1"/>
    <col min="7" max="7" width="20.28125" style="1" customWidth="1"/>
    <col min="8" max="8" width="3.140625" style="1" customWidth="1"/>
    <col min="9" max="9" width="28.57421875" style="1" customWidth="1"/>
    <col min="10" max="14" width="20.28125" style="1" customWidth="1"/>
  </cols>
  <sheetData>
    <row r="1" spans="1:14" ht="28.5" customHeight="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3"/>
      <c r="L1" s="2"/>
      <c r="M1" s="2"/>
      <c r="N1" s="2"/>
    </row>
    <row r="2" spans="1:14" ht="14.25" customHeight="1" hidden="1">
      <c r="A2" s="4"/>
      <c r="B2" s="4"/>
      <c r="C2" s="4"/>
      <c r="D2" s="5"/>
      <c r="E2" s="4"/>
      <c r="F2" s="4"/>
      <c r="G2" s="4"/>
      <c r="H2" s="6"/>
      <c r="I2" s="4"/>
      <c r="J2" s="4"/>
      <c r="K2" s="5"/>
      <c r="L2" s="4"/>
      <c r="M2" s="4"/>
      <c r="N2" s="4"/>
    </row>
    <row r="3" spans="1:14" ht="14.25" customHeight="1">
      <c r="A3" s="4"/>
      <c r="B3" s="4"/>
      <c r="C3" s="4"/>
      <c r="D3" s="5"/>
      <c r="E3" s="4"/>
      <c r="F3" s="4"/>
      <c r="G3" s="4"/>
      <c r="H3" s="6"/>
      <c r="I3" s="4"/>
      <c r="J3" s="4"/>
      <c r="K3" s="5"/>
      <c r="L3" s="4"/>
      <c r="M3" s="4"/>
      <c r="N3" s="29" t="s">
        <v>1</v>
      </c>
    </row>
    <row r="4" spans="1:14" ht="14.25" customHeight="1">
      <c r="A4" s="7" t="s">
        <v>2</v>
      </c>
      <c r="B4" s="8" t="s">
        <v>3</v>
      </c>
      <c r="C4" s="7"/>
      <c r="D4" s="9"/>
      <c r="E4" s="7"/>
      <c r="F4" s="10"/>
      <c r="G4" s="7" t="s">
        <v>4</v>
      </c>
      <c r="H4" s="8"/>
      <c r="I4" s="7"/>
      <c r="J4" s="10"/>
      <c r="K4" s="9"/>
      <c r="L4" s="10"/>
      <c r="M4" s="10"/>
      <c r="N4" s="7" t="s">
        <v>5</v>
      </c>
    </row>
    <row r="5" spans="1:14" ht="14.25" customHeight="1">
      <c r="A5" s="11" t="s">
        <v>6</v>
      </c>
      <c r="B5" s="11"/>
      <c r="C5" s="11" t="s">
        <v>7</v>
      </c>
      <c r="D5" s="11" t="s">
        <v>8</v>
      </c>
      <c r="E5" s="11"/>
      <c r="F5" s="11"/>
      <c r="G5" s="12" t="s">
        <v>9</v>
      </c>
      <c r="H5" s="11" t="s">
        <v>6</v>
      </c>
      <c r="I5" s="11"/>
      <c r="J5" s="11" t="s">
        <v>7</v>
      </c>
      <c r="K5" s="11" t="s">
        <v>8</v>
      </c>
      <c r="L5" s="11"/>
      <c r="M5" s="11"/>
      <c r="N5" s="12" t="s">
        <v>9</v>
      </c>
    </row>
    <row r="6" spans="1:14" ht="24" customHeight="1">
      <c r="A6" s="11"/>
      <c r="B6" s="11"/>
      <c r="C6" s="11"/>
      <c r="D6" s="12" t="s">
        <v>10</v>
      </c>
      <c r="E6" s="11" t="s">
        <v>11</v>
      </c>
      <c r="F6" s="11" t="s">
        <v>12</v>
      </c>
      <c r="G6" s="12"/>
      <c r="H6" s="11"/>
      <c r="I6" s="11"/>
      <c r="J6" s="11"/>
      <c r="K6" s="12" t="s">
        <v>13</v>
      </c>
      <c r="L6" s="11" t="s">
        <v>11</v>
      </c>
      <c r="M6" s="11" t="s">
        <v>12</v>
      </c>
      <c r="N6" s="12"/>
    </row>
    <row r="7" spans="1:14" ht="21" customHeight="1">
      <c r="A7" s="11" t="s">
        <v>14</v>
      </c>
      <c r="B7" s="13" t="s">
        <v>15</v>
      </c>
      <c r="C7" s="14">
        <f aca="true" t="shared" si="0" ref="C7:G7">C8+C10</f>
        <v>4267367170.51</v>
      </c>
      <c r="D7" s="14">
        <f t="shared" si="0"/>
        <v>4267367170.51</v>
      </c>
      <c r="E7" s="14">
        <f t="shared" si="0"/>
        <v>2637839267.68</v>
      </c>
      <c r="F7" s="14">
        <f t="shared" si="0"/>
        <v>1629527902.83</v>
      </c>
      <c r="G7" s="14">
        <f t="shared" si="0"/>
        <v>0</v>
      </c>
      <c r="H7" s="11">
        <v>27</v>
      </c>
      <c r="I7" s="13" t="s">
        <v>16</v>
      </c>
      <c r="J7" s="14">
        <f aca="true" t="shared" si="1" ref="J7:N7">J8+J16</f>
        <v>3927351364.7200003</v>
      </c>
      <c r="K7" s="14">
        <f t="shared" si="1"/>
        <v>3927351364.7200003</v>
      </c>
      <c r="L7" s="14">
        <f t="shared" si="1"/>
        <v>2313937442.49</v>
      </c>
      <c r="M7" s="14">
        <f t="shared" si="1"/>
        <v>1613413922.2300003</v>
      </c>
      <c r="N7" s="14">
        <f t="shared" si="1"/>
        <v>0</v>
      </c>
    </row>
    <row r="8" spans="1:14" ht="21" customHeight="1">
      <c r="A8" s="11" t="s">
        <v>17</v>
      </c>
      <c r="B8" s="13" t="s">
        <v>18</v>
      </c>
      <c r="C8" s="14">
        <f aca="true" t="shared" si="2" ref="C8:C19">D8+G8</f>
        <v>3479212247</v>
      </c>
      <c r="D8" s="14">
        <f aca="true" t="shared" si="3" ref="D8:D19">E8+F8</f>
        <v>3479212247</v>
      </c>
      <c r="E8" s="15">
        <v>2637839267.68</v>
      </c>
      <c r="F8" s="15">
        <v>841372979.32</v>
      </c>
      <c r="G8" s="15">
        <v>0</v>
      </c>
      <c r="H8" s="11">
        <v>28</v>
      </c>
      <c r="I8" s="13" t="s">
        <v>19</v>
      </c>
      <c r="J8" s="14">
        <f aca="true" t="shared" si="4" ref="J8:J11">K8+N8</f>
        <v>2518453994.2300005</v>
      </c>
      <c r="K8" s="14">
        <f aca="true" t="shared" si="5" ref="K8:K11">L8+M8</f>
        <v>2518453994.2300005</v>
      </c>
      <c r="L8" s="14">
        <f>L9+L10+L11+L12+L13+L14+L15</f>
        <v>1426911255.17</v>
      </c>
      <c r="M8" s="14">
        <f>M9++M10+M11+M12+M13+M15</f>
        <v>1091542739.0600002</v>
      </c>
      <c r="N8" s="14">
        <f>N9+N10+N11+N13+N14+N15</f>
        <v>0</v>
      </c>
    </row>
    <row r="9" spans="1:14" ht="21" customHeight="1">
      <c r="A9" s="11" t="s">
        <v>20</v>
      </c>
      <c r="B9" s="13" t="s">
        <v>21</v>
      </c>
      <c r="C9" s="14">
        <f t="shared" si="2"/>
        <v>263710833.53</v>
      </c>
      <c r="D9" s="14">
        <f t="shared" si="3"/>
        <v>263710833.53</v>
      </c>
      <c r="E9" s="15">
        <v>263710833.53</v>
      </c>
      <c r="F9" s="15">
        <v>0</v>
      </c>
      <c r="G9" s="15">
        <v>0</v>
      </c>
      <c r="H9" s="11">
        <v>29</v>
      </c>
      <c r="I9" s="13" t="s">
        <v>22</v>
      </c>
      <c r="J9" s="14">
        <f t="shared" si="4"/>
        <v>1039657462.26</v>
      </c>
      <c r="K9" s="14">
        <f t="shared" si="5"/>
        <v>1039657462.26</v>
      </c>
      <c r="L9" s="15">
        <v>1039657462.26</v>
      </c>
      <c r="M9" s="15">
        <v>0</v>
      </c>
      <c r="N9" s="15">
        <v>0</v>
      </c>
    </row>
    <row r="10" spans="1:14" ht="21" customHeight="1">
      <c r="A10" s="11" t="s">
        <v>23</v>
      </c>
      <c r="B10" s="13" t="s">
        <v>24</v>
      </c>
      <c r="C10" s="14">
        <f t="shared" si="2"/>
        <v>788154923.51</v>
      </c>
      <c r="D10" s="14">
        <f t="shared" si="3"/>
        <v>788154923.51</v>
      </c>
      <c r="E10" s="15">
        <v>0</v>
      </c>
      <c r="F10" s="15">
        <v>788154923.51</v>
      </c>
      <c r="G10" s="15">
        <v>0</v>
      </c>
      <c r="H10" s="11">
        <v>30</v>
      </c>
      <c r="I10" s="13" t="s">
        <v>25</v>
      </c>
      <c r="J10" s="14">
        <f t="shared" si="4"/>
        <v>134413387.35</v>
      </c>
      <c r="K10" s="14">
        <f t="shared" si="5"/>
        <v>134413387.35</v>
      </c>
      <c r="L10" s="17">
        <v>134413387.35</v>
      </c>
      <c r="M10" s="17">
        <v>0</v>
      </c>
      <c r="N10" s="17">
        <v>0</v>
      </c>
    </row>
    <row r="11" spans="1:14" ht="21" customHeight="1">
      <c r="A11" s="11" t="s">
        <v>26</v>
      </c>
      <c r="B11" s="13" t="s">
        <v>27</v>
      </c>
      <c r="C11" s="14">
        <f t="shared" si="2"/>
        <v>48003244.21</v>
      </c>
      <c r="D11" s="14">
        <f t="shared" si="3"/>
        <v>48003244.21</v>
      </c>
      <c r="E11" s="14">
        <f aca="true" t="shared" si="6" ref="E11:G11">E12+E13</f>
        <v>48003244.21</v>
      </c>
      <c r="F11" s="14">
        <f t="shared" si="6"/>
        <v>0</v>
      </c>
      <c r="G11" s="14">
        <f t="shared" si="6"/>
        <v>0</v>
      </c>
      <c r="H11" s="11">
        <v>31</v>
      </c>
      <c r="I11" s="13" t="s">
        <v>28</v>
      </c>
      <c r="J11" s="14">
        <f t="shared" si="4"/>
        <v>116616958.03</v>
      </c>
      <c r="K11" s="14">
        <f t="shared" si="5"/>
        <v>116616958.03</v>
      </c>
      <c r="L11" s="17">
        <v>116616958.03</v>
      </c>
      <c r="M11" s="17">
        <v>0</v>
      </c>
      <c r="N11" s="17">
        <v>0</v>
      </c>
    </row>
    <row r="12" spans="1:14" ht="21" customHeight="1">
      <c r="A12" s="11" t="s">
        <v>29</v>
      </c>
      <c r="B12" s="13" t="s">
        <v>30</v>
      </c>
      <c r="C12" s="14">
        <f t="shared" si="2"/>
        <v>16494966.25</v>
      </c>
      <c r="D12" s="14">
        <f t="shared" si="3"/>
        <v>16494966.25</v>
      </c>
      <c r="E12" s="15">
        <v>16494966.25</v>
      </c>
      <c r="F12" s="15">
        <v>0</v>
      </c>
      <c r="G12" s="15">
        <v>0</v>
      </c>
      <c r="H12" s="11">
        <v>32</v>
      </c>
      <c r="I12" s="13" t="s">
        <v>31</v>
      </c>
      <c r="J12" s="14">
        <f>K12</f>
        <v>310172.43</v>
      </c>
      <c r="K12" s="14">
        <f>M12+L12</f>
        <v>310172.43</v>
      </c>
      <c r="L12" s="17">
        <v>0</v>
      </c>
      <c r="M12" s="17">
        <v>310172.43</v>
      </c>
      <c r="N12" s="19" t="s">
        <v>32</v>
      </c>
    </row>
    <row r="13" spans="1:14" ht="21" customHeight="1">
      <c r="A13" s="11" t="s">
        <v>33</v>
      </c>
      <c r="B13" s="13" t="s">
        <v>34</v>
      </c>
      <c r="C13" s="14">
        <f t="shared" si="2"/>
        <v>31508277.96</v>
      </c>
      <c r="D13" s="14">
        <f t="shared" si="3"/>
        <v>31508277.96</v>
      </c>
      <c r="E13" s="15">
        <v>31508277.96</v>
      </c>
      <c r="F13" s="15">
        <v>0</v>
      </c>
      <c r="G13" s="15">
        <v>0</v>
      </c>
      <c r="H13" s="11">
        <v>33</v>
      </c>
      <c r="I13" s="13" t="s">
        <v>35</v>
      </c>
      <c r="J13" s="14">
        <f aca="true" t="shared" si="7" ref="J13:J19">K13+N13</f>
        <v>40534639.64</v>
      </c>
      <c r="K13" s="14">
        <f aca="true" t="shared" si="8" ref="K13:K28">L13+M13</f>
        <v>40534639.64</v>
      </c>
      <c r="L13" s="17">
        <v>40534639.64</v>
      </c>
      <c r="M13" s="17">
        <v>0</v>
      </c>
      <c r="N13" s="17">
        <v>0</v>
      </c>
    </row>
    <row r="14" spans="1:14" ht="21" customHeight="1">
      <c r="A14" s="11" t="s">
        <v>36</v>
      </c>
      <c r="B14" s="16" t="s">
        <v>37</v>
      </c>
      <c r="C14" s="14">
        <f t="shared" si="2"/>
        <v>41350000</v>
      </c>
      <c r="D14" s="14">
        <f t="shared" si="3"/>
        <v>41350000</v>
      </c>
      <c r="E14" s="15">
        <v>41350000</v>
      </c>
      <c r="F14" s="15">
        <v>0</v>
      </c>
      <c r="G14" s="15">
        <v>0</v>
      </c>
      <c r="H14" s="11">
        <v>34</v>
      </c>
      <c r="I14" s="13" t="s">
        <v>38</v>
      </c>
      <c r="J14" s="14">
        <f t="shared" si="7"/>
        <v>95688807.89</v>
      </c>
      <c r="K14" s="14">
        <f>L14</f>
        <v>95688807.89</v>
      </c>
      <c r="L14" s="17">
        <v>95688807.89</v>
      </c>
      <c r="M14" s="19" t="s">
        <v>32</v>
      </c>
      <c r="N14" s="17">
        <v>0</v>
      </c>
    </row>
    <row r="15" spans="1:14" ht="21" customHeight="1">
      <c r="A15" s="11" t="s">
        <v>39</v>
      </c>
      <c r="B15" s="16" t="s">
        <v>40</v>
      </c>
      <c r="C15" s="14">
        <f t="shared" si="2"/>
        <v>41350000</v>
      </c>
      <c r="D15" s="14">
        <f t="shared" si="3"/>
        <v>41350000</v>
      </c>
      <c r="E15" s="15">
        <v>41350000</v>
      </c>
      <c r="F15" s="15">
        <v>0</v>
      </c>
      <c r="G15" s="15">
        <v>0</v>
      </c>
      <c r="H15" s="11">
        <v>35</v>
      </c>
      <c r="I15" s="13" t="s">
        <v>41</v>
      </c>
      <c r="J15" s="14">
        <f t="shared" si="7"/>
        <v>1091232566.63</v>
      </c>
      <c r="K15" s="14">
        <f t="shared" si="8"/>
        <v>1091232566.63</v>
      </c>
      <c r="L15" s="15">
        <v>0</v>
      </c>
      <c r="M15" s="15">
        <v>1091232566.63</v>
      </c>
      <c r="N15" s="15">
        <v>0</v>
      </c>
    </row>
    <row r="16" spans="1:14" ht="21" customHeight="1">
      <c r="A16" s="11">
        <v>10</v>
      </c>
      <c r="B16" s="13" t="s">
        <v>42</v>
      </c>
      <c r="C16" s="14">
        <f t="shared" si="2"/>
        <v>40643926.17</v>
      </c>
      <c r="D16" s="14">
        <f t="shared" si="3"/>
        <v>40643926.17</v>
      </c>
      <c r="E16" s="17">
        <v>34837650.61</v>
      </c>
      <c r="F16" s="17">
        <v>5806275.56</v>
      </c>
      <c r="G16" s="17">
        <v>0</v>
      </c>
      <c r="H16" s="11">
        <v>36</v>
      </c>
      <c r="I16" s="13" t="s">
        <v>43</v>
      </c>
      <c r="J16" s="14">
        <f t="shared" si="7"/>
        <v>1408897370.49</v>
      </c>
      <c r="K16" s="14">
        <f t="shared" si="8"/>
        <v>1408897370.49</v>
      </c>
      <c r="L16" s="14">
        <f>L17+L18+L19+L20+L21</f>
        <v>887026187.3199999</v>
      </c>
      <c r="M16" s="14">
        <f>M17+M18+M19+M20+M21</f>
        <v>521871183.17</v>
      </c>
      <c r="N16" s="14">
        <f>N17+N18+N19</f>
        <v>0</v>
      </c>
    </row>
    <row r="17" spans="1:14" ht="21" customHeight="1">
      <c r="A17" s="11">
        <v>11</v>
      </c>
      <c r="B17" s="13" t="s">
        <v>44</v>
      </c>
      <c r="C17" s="14">
        <f t="shared" si="2"/>
        <v>0</v>
      </c>
      <c r="D17" s="14">
        <f t="shared" si="3"/>
        <v>0</v>
      </c>
      <c r="E17" s="17">
        <v>0</v>
      </c>
      <c r="F17" s="17">
        <v>0</v>
      </c>
      <c r="G17" s="17">
        <v>0</v>
      </c>
      <c r="H17" s="11">
        <v>37</v>
      </c>
      <c r="I17" s="13" t="s">
        <v>45</v>
      </c>
      <c r="J17" s="14">
        <f t="shared" si="7"/>
        <v>685214671.01</v>
      </c>
      <c r="K17" s="14">
        <f t="shared" si="8"/>
        <v>685214671.01</v>
      </c>
      <c r="L17" s="15">
        <v>685214671.01</v>
      </c>
      <c r="M17" s="15">
        <v>0</v>
      </c>
      <c r="N17" s="15">
        <v>0</v>
      </c>
    </row>
    <row r="18" spans="1:14" ht="21" customHeight="1">
      <c r="A18" s="11">
        <v>12</v>
      </c>
      <c r="B18" s="13" t="s">
        <v>46</v>
      </c>
      <c r="C18" s="14">
        <f t="shared" si="2"/>
        <v>0</v>
      </c>
      <c r="D18" s="14">
        <f t="shared" si="3"/>
        <v>0</v>
      </c>
      <c r="E18" s="17">
        <v>0</v>
      </c>
      <c r="F18" s="17">
        <v>0</v>
      </c>
      <c r="G18" s="17">
        <v>0</v>
      </c>
      <c r="H18" s="11">
        <v>38</v>
      </c>
      <c r="I18" s="13" t="s">
        <v>25</v>
      </c>
      <c r="J18" s="14">
        <f t="shared" si="7"/>
        <v>127553234.51</v>
      </c>
      <c r="K18" s="14">
        <f t="shared" si="8"/>
        <v>127553234.51</v>
      </c>
      <c r="L18" s="17">
        <v>127553234.51</v>
      </c>
      <c r="M18" s="17">
        <v>0</v>
      </c>
      <c r="N18" s="17">
        <v>0</v>
      </c>
    </row>
    <row r="19" spans="1:14" ht="21" customHeight="1">
      <c r="A19" s="11">
        <v>13</v>
      </c>
      <c r="B19" s="13" t="s">
        <v>47</v>
      </c>
      <c r="C19" s="14">
        <f t="shared" si="2"/>
        <v>0</v>
      </c>
      <c r="D19" s="14">
        <f t="shared" si="3"/>
        <v>0</v>
      </c>
      <c r="E19" s="17">
        <v>0</v>
      </c>
      <c r="F19" s="17">
        <v>0</v>
      </c>
      <c r="G19" s="17">
        <v>0</v>
      </c>
      <c r="H19" s="11">
        <v>39</v>
      </c>
      <c r="I19" s="13" t="s">
        <v>28</v>
      </c>
      <c r="J19" s="14">
        <f t="shared" si="7"/>
        <v>74258281.8</v>
      </c>
      <c r="K19" s="14">
        <f t="shared" si="8"/>
        <v>74258281.8</v>
      </c>
      <c r="L19" s="17">
        <v>74258281.8</v>
      </c>
      <c r="M19" s="17">
        <v>0</v>
      </c>
      <c r="N19" s="17">
        <v>0</v>
      </c>
    </row>
    <row r="20" spans="1:14" ht="21" customHeight="1">
      <c r="A20" s="11">
        <v>14</v>
      </c>
      <c r="B20" s="18"/>
      <c r="C20" s="18"/>
      <c r="D20" s="18"/>
      <c r="E20" s="18"/>
      <c r="F20" s="18"/>
      <c r="G20" s="18"/>
      <c r="H20" s="11">
        <v>40</v>
      </c>
      <c r="I20" s="13" t="s">
        <v>48</v>
      </c>
      <c r="J20" s="14">
        <f aca="true" t="shared" si="9" ref="J20:J24">K20</f>
        <v>217368.76</v>
      </c>
      <c r="K20" s="14">
        <f t="shared" si="8"/>
        <v>217368.76</v>
      </c>
      <c r="L20" s="17">
        <v>0</v>
      </c>
      <c r="M20" s="17">
        <v>217368.76</v>
      </c>
      <c r="N20" s="19" t="s">
        <v>32</v>
      </c>
    </row>
    <row r="21" spans="1:14" ht="21" customHeight="1">
      <c r="A21" s="11">
        <v>15</v>
      </c>
      <c r="B21" s="18"/>
      <c r="C21" s="18"/>
      <c r="D21" s="18"/>
      <c r="E21" s="18"/>
      <c r="F21" s="18"/>
      <c r="G21" s="18"/>
      <c r="H21" s="11">
        <v>41</v>
      </c>
      <c r="I21" s="13" t="s">
        <v>49</v>
      </c>
      <c r="J21" s="14">
        <f t="shared" si="9"/>
        <v>521653814.41</v>
      </c>
      <c r="K21" s="14">
        <f t="shared" si="8"/>
        <v>521653814.41</v>
      </c>
      <c r="L21" s="17">
        <v>0</v>
      </c>
      <c r="M21" s="17">
        <v>521653814.41</v>
      </c>
      <c r="N21" s="19" t="s">
        <v>32</v>
      </c>
    </row>
    <row r="22" spans="1:14" ht="21" customHeight="1">
      <c r="A22" s="11">
        <v>16</v>
      </c>
      <c r="B22" s="18"/>
      <c r="C22" s="18"/>
      <c r="D22" s="18"/>
      <c r="E22" s="18"/>
      <c r="F22" s="18"/>
      <c r="G22" s="18"/>
      <c r="H22" s="11">
        <v>42</v>
      </c>
      <c r="I22" s="13" t="s">
        <v>50</v>
      </c>
      <c r="J22" s="14">
        <f aca="true" t="shared" si="10" ref="J22:J28">K22+N22</f>
        <v>71480336.66</v>
      </c>
      <c r="K22" s="14">
        <f t="shared" si="8"/>
        <v>71480336.66</v>
      </c>
      <c r="L22" s="17">
        <v>42047145.16</v>
      </c>
      <c r="M22" s="17">
        <v>29433191.5</v>
      </c>
      <c r="N22" s="15">
        <v>0</v>
      </c>
    </row>
    <row r="23" spans="1:14" ht="21" customHeight="1">
      <c r="A23" s="11">
        <v>17</v>
      </c>
      <c r="B23" s="18"/>
      <c r="C23" s="18"/>
      <c r="D23" s="18"/>
      <c r="E23" s="18"/>
      <c r="F23" s="18"/>
      <c r="G23" s="18"/>
      <c r="H23" s="11">
        <v>43</v>
      </c>
      <c r="I23" s="13" t="s">
        <v>51</v>
      </c>
      <c r="J23" s="14">
        <f t="shared" si="10"/>
        <v>61480487</v>
      </c>
      <c r="K23" s="14">
        <f t="shared" si="8"/>
        <v>61480487</v>
      </c>
      <c r="L23" s="17">
        <v>32058035.5</v>
      </c>
      <c r="M23" s="17">
        <v>29422451.5</v>
      </c>
      <c r="N23" s="17">
        <v>0</v>
      </c>
    </row>
    <row r="24" spans="1:14" ht="21" customHeight="1">
      <c r="A24" s="11">
        <v>18</v>
      </c>
      <c r="B24" s="13" t="s">
        <v>52</v>
      </c>
      <c r="C24" s="14">
        <f>D24</f>
        <v>4083230.63</v>
      </c>
      <c r="D24" s="14">
        <f aca="true" t="shared" si="11" ref="D24:D28">E24+F24</f>
        <v>4083230.63</v>
      </c>
      <c r="E24" s="15">
        <v>0</v>
      </c>
      <c r="F24" s="15">
        <v>4083230.63</v>
      </c>
      <c r="G24" s="19" t="s">
        <v>32</v>
      </c>
      <c r="H24" s="11">
        <v>44</v>
      </c>
      <c r="I24" s="13" t="s">
        <v>53</v>
      </c>
      <c r="J24" s="14">
        <f t="shared" si="9"/>
        <v>68243.76</v>
      </c>
      <c r="K24" s="14">
        <f t="shared" si="8"/>
        <v>68243.76</v>
      </c>
      <c r="L24" s="17">
        <v>0</v>
      </c>
      <c r="M24" s="17">
        <v>68243.76</v>
      </c>
      <c r="N24" s="19" t="s">
        <v>32</v>
      </c>
    </row>
    <row r="25" spans="1:14" ht="21" customHeight="1">
      <c r="A25" s="11">
        <v>19</v>
      </c>
      <c r="B25" s="20" t="s">
        <v>54</v>
      </c>
      <c r="C25" s="14">
        <f aca="true" t="shared" si="12" ref="C25:C28">D25+G25</f>
        <v>4401447571.52</v>
      </c>
      <c r="D25" s="14">
        <f t="shared" si="11"/>
        <v>4401447571.52</v>
      </c>
      <c r="E25" s="14">
        <f>E7+E11+E14+E16+E18+E19+E24</f>
        <v>2762030162.5</v>
      </c>
      <c r="F25" s="14">
        <f>F7+F11+F14+F16+F18+F19+F24</f>
        <v>1639417409.02</v>
      </c>
      <c r="G25" s="14">
        <f>G7+G11+G14+G16+G18+G19</f>
        <v>0</v>
      </c>
      <c r="H25" s="11">
        <v>45</v>
      </c>
      <c r="I25" s="20" t="s">
        <v>55</v>
      </c>
      <c r="J25" s="14">
        <f t="shared" si="10"/>
        <v>3998899945.14</v>
      </c>
      <c r="K25" s="14">
        <f t="shared" si="8"/>
        <v>3998899945.14</v>
      </c>
      <c r="L25" s="14">
        <f>L7+L24+L22</f>
        <v>2355984587.6499996</v>
      </c>
      <c r="M25" s="14">
        <f>M7+M22+M24</f>
        <v>1642915357.4900002</v>
      </c>
      <c r="N25" s="14">
        <f>N7+N22</f>
        <v>0</v>
      </c>
    </row>
    <row r="26" spans="1:14" ht="21" customHeight="1">
      <c r="A26" s="11">
        <v>20</v>
      </c>
      <c r="B26" s="13" t="s">
        <v>56</v>
      </c>
      <c r="C26" s="14">
        <f t="shared" si="12"/>
        <v>2527252948.04</v>
      </c>
      <c r="D26" s="14">
        <f t="shared" si="11"/>
        <v>2527252948.04</v>
      </c>
      <c r="E26" s="15">
        <v>1260652948.04</v>
      </c>
      <c r="F26" s="15">
        <v>1266600000</v>
      </c>
      <c r="G26" s="15">
        <v>0</v>
      </c>
      <c r="H26" s="11">
        <v>46</v>
      </c>
      <c r="I26" s="13" t="s">
        <v>57</v>
      </c>
      <c r="J26" s="14">
        <f t="shared" si="10"/>
        <v>2527252948.04</v>
      </c>
      <c r="K26" s="14">
        <f t="shared" si="8"/>
        <v>2527252948.04</v>
      </c>
      <c r="L26" s="15">
        <v>1260652948.04</v>
      </c>
      <c r="M26" s="15">
        <v>1266600000</v>
      </c>
      <c r="N26" s="15">
        <v>0</v>
      </c>
    </row>
    <row r="27" spans="1:14" ht="21" customHeight="1">
      <c r="A27" s="11">
        <v>21</v>
      </c>
      <c r="B27" s="13" t="s">
        <v>58</v>
      </c>
      <c r="C27" s="14">
        <f t="shared" si="12"/>
        <v>11755089.540000001</v>
      </c>
      <c r="D27" s="14">
        <f t="shared" si="11"/>
        <v>11755089.540000001</v>
      </c>
      <c r="E27" s="15">
        <v>9047455.89</v>
      </c>
      <c r="F27" s="15">
        <v>2707633.65</v>
      </c>
      <c r="G27" s="15">
        <v>0</v>
      </c>
      <c r="H27" s="11">
        <v>47</v>
      </c>
      <c r="I27" s="13" t="s">
        <v>59</v>
      </c>
      <c r="J27" s="14">
        <f t="shared" si="10"/>
        <v>11755089.540000001</v>
      </c>
      <c r="K27" s="14">
        <f t="shared" si="8"/>
        <v>11755089.540000001</v>
      </c>
      <c r="L27" s="15">
        <v>9047455.89</v>
      </c>
      <c r="M27" s="15">
        <v>2707633.65</v>
      </c>
      <c r="N27" s="15">
        <v>0</v>
      </c>
    </row>
    <row r="28" spans="1:14" ht="21" customHeight="1">
      <c r="A28" s="11">
        <v>22</v>
      </c>
      <c r="B28" s="20" t="s">
        <v>60</v>
      </c>
      <c r="C28" s="14">
        <f t="shared" si="12"/>
        <v>6940455609.1</v>
      </c>
      <c r="D28" s="14">
        <f t="shared" si="11"/>
        <v>6940455609.1</v>
      </c>
      <c r="E28" s="14">
        <f aca="true" t="shared" si="13" ref="E28:G28">E25+E26+E27</f>
        <v>4031730566.43</v>
      </c>
      <c r="F28" s="14">
        <f t="shared" si="13"/>
        <v>2908725042.67</v>
      </c>
      <c r="G28" s="14">
        <f t="shared" si="13"/>
        <v>0</v>
      </c>
      <c r="H28" s="11">
        <v>48</v>
      </c>
      <c r="I28" s="20" t="s">
        <v>61</v>
      </c>
      <c r="J28" s="14">
        <f t="shared" si="10"/>
        <v>6537907982.719999</v>
      </c>
      <c r="K28" s="14">
        <f t="shared" si="8"/>
        <v>6537907982.719999</v>
      </c>
      <c r="L28" s="14">
        <f aca="true" t="shared" si="14" ref="L28:N28">L25+L27+L26</f>
        <v>3625684991.5799994</v>
      </c>
      <c r="M28" s="14">
        <f t="shared" si="14"/>
        <v>2912222991.1400003</v>
      </c>
      <c r="N28" s="14">
        <f t="shared" si="14"/>
        <v>0</v>
      </c>
    </row>
    <row r="29" spans="1:14" ht="21" customHeight="1">
      <c r="A29" s="11">
        <v>23</v>
      </c>
      <c r="B29" s="13"/>
      <c r="C29" s="21"/>
      <c r="D29" s="21"/>
      <c r="E29" s="21"/>
      <c r="F29" s="21"/>
      <c r="G29" s="21"/>
      <c r="H29" s="11">
        <v>49</v>
      </c>
      <c r="I29" s="20" t="s">
        <v>62</v>
      </c>
      <c r="J29" s="14">
        <f aca="true" t="shared" si="15" ref="J29:N29">C28-J28</f>
        <v>402547626.38000107</v>
      </c>
      <c r="K29" s="14">
        <f t="shared" si="15"/>
        <v>402547626.38000107</v>
      </c>
      <c r="L29" s="14">
        <f t="shared" si="15"/>
        <v>406045574.8500004</v>
      </c>
      <c r="M29" s="14">
        <f t="shared" si="15"/>
        <v>-3497948.470000267</v>
      </c>
      <c r="N29" s="14">
        <f t="shared" si="15"/>
        <v>0</v>
      </c>
    </row>
    <row r="30" spans="1:14" ht="21" customHeight="1">
      <c r="A30" s="11">
        <v>24</v>
      </c>
      <c r="B30" s="13" t="s">
        <v>63</v>
      </c>
      <c r="C30" s="14">
        <f>D30+G30</f>
        <v>3207928569.12</v>
      </c>
      <c r="D30" s="14">
        <f>E30+F30</f>
        <v>3207928569.12</v>
      </c>
      <c r="E30" s="15">
        <v>2901859497.62</v>
      </c>
      <c r="F30" s="15">
        <v>306069071.5</v>
      </c>
      <c r="G30" s="15">
        <v>0</v>
      </c>
      <c r="H30" s="11">
        <v>50</v>
      </c>
      <c r="I30" s="13" t="s">
        <v>64</v>
      </c>
      <c r="J30" s="14">
        <f aca="true" t="shared" si="16" ref="J30:J32">K30+N30</f>
        <v>3610476195.4999995</v>
      </c>
      <c r="K30" s="14">
        <f aca="true" t="shared" si="17" ref="K30:K32">L30+M30</f>
        <v>3610476195.4999995</v>
      </c>
      <c r="L30" s="14">
        <f aca="true" t="shared" si="18" ref="L30:N30">(E28+E30)-L28</f>
        <v>3307905072.47</v>
      </c>
      <c r="M30" s="14">
        <f t="shared" si="18"/>
        <v>302571123.02999973</v>
      </c>
      <c r="N30" s="14">
        <f t="shared" si="18"/>
        <v>0</v>
      </c>
    </row>
    <row r="31" spans="1:14" ht="21" customHeight="1">
      <c r="A31" s="11">
        <v>25</v>
      </c>
      <c r="B31" s="13"/>
      <c r="C31" s="21"/>
      <c r="D31" s="21"/>
      <c r="E31" s="21"/>
      <c r="F31" s="21"/>
      <c r="G31" s="21"/>
      <c r="H31" s="11">
        <v>51</v>
      </c>
      <c r="I31" s="13" t="s">
        <v>65</v>
      </c>
      <c r="J31" s="14">
        <f t="shared" si="16"/>
        <v>0</v>
      </c>
      <c r="K31" s="14">
        <f t="shared" si="17"/>
        <v>0</v>
      </c>
      <c r="L31" s="15">
        <v>0</v>
      </c>
      <c r="M31" s="15">
        <v>0</v>
      </c>
      <c r="N31" s="15">
        <v>0</v>
      </c>
    </row>
    <row r="32" spans="1:14" ht="21" customHeight="1">
      <c r="A32" s="11">
        <v>26</v>
      </c>
      <c r="B32" s="11" t="s">
        <v>66</v>
      </c>
      <c r="C32" s="14">
        <f>D32+G32</f>
        <v>10148384178.22</v>
      </c>
      <c r="D32" s="14">
        <f>E32+F32</f>
        <v>10148384178.22</v>
      </c>
      <c r="E32" s="14">
        <f aca="true" t="shared" si="19" ref="E32:G32">E28+E30</f>
        <v>6933590064.049999</v>
      </c>
      <c r="F32" s="14">
        <f t="shared" si="19"/>
        <v>3214794114.17</v>
      </c>
      <c r="G32" s="14">
        <f t="shared" si="19"/>
        <v>0</v>
      </c>
      <c r="H32" s="11">
        <v>52</v>
      </c>
      <c r="I32" s="11" t="s">
        <v>66</v>
      </c>
      <c r="J32" s="14">
        <f t="shared" si="16"/>
        <v>10148384178.22</v>
      </c>
      <c r="K32" s="14">
        <f t="shared" si="17"/>
        <v>10148384178.22</v>
      </c>
      <c r="L32" s="14">
        <f aca="true" t="shared" si="20" ref="L32:N32">L28+L30</f>
        <v>6933590064.049999</v>
      </c>
      <c r="M32" s="14">
        <f t="shared" si="20"/>
        <v>3214794114.17</v>
      </c>
      <c r="N32" s="14">
        <f t="shared" si="20"/>
        <v>0</v>
      </c>
    </row>
    <row r="33" spans="1:14" ht="24" customHeight="1">
      <c r="A33" s="22" t="s">
        <v>67</v>
      </c>
      <c r="B33" s="22"/>
      <c r="C33" s="23"/>
      <c r="D33" s="23"/>
      <c r="E33" s="23"/>
      <c r="F33" s="23"/>
      <c r="G33" s="23"/>
      <c r="H33" s="22"/>
      <c r="I33" s="22"/>
      <c r="J33" s="23"/>
      <c r="K33" s="23"/>
      <c r="L33" s="23"/>
      <c r="M33" s="23"/>
      <c r="N33" s="23"/>
    </row>
    <row r="34" spans="1:14" ht="14.25" customHeight="1">
      <c r="A34" s="24" t="s">
        <v>68</v>
      </c>
      <c r="B34" s="24"/>
      <c r="C34" s="25"/>
      <c r="D34" s="25"/>
      <c r="E34" s="25"/>
      <c r="F34" s="25"/>
      <c r="G34" s="25"/>
      <c r="H34" s="24"/>
      <c r="I34" s="24"/>
      <c r="J34" s="25"/>
      <c r="K34" s="25"/>
      <c r="L34" s="25"/>
      <c r="M34" s="25"/>
      <c r="N34" s="25"/>
    </row>
    <row r="35" spans="1:14" ht="24" customHeight="1">
      <c r="A35" s="22" t="s">
        <v>69</v>
      </c>
      <c r="B35" s="24"/>
      <c r="C35" s="25"/>
      <c r="D35" s="25"/>
      <c r="E35" s="25"/>
      <c r="F35" s="25"/>
      <c r="G35" s="25"/>
      <c r="H35" s="24"/>
      <c r="I35" s="24"/>
      <c r="J35" s="25"/>
      <c r="K35" s="25"/>
      <c r="L35" s="25"/>
      <c r="M35" s="25"/>
      <c r="N35" s="25"/>
    </row>
    <row r="36" spans="1:14" ht="14.25" customHeight="1">
      <c r="A36" s="24" t="s">
        <v>70</v>
      </c>
      <c r="B36" s="24"/>
      <c r="C36" s="25"/>
      <c r="D36" s="25"/>
      <c r="E36" s="25"/>
      <c r="F36" s="25"/>
      <c r="G36" s="25"/>
      <c r="H36" s="24"/>
      <c r="I36" s="24"/>
      <c r="J36" s="25"/>
      <c r="K36" s="25"/>
      <c r="L36" s="25"/>
      <c r="M36" s="25"/>
      <c r="N36" s="25"/>
    </row>
    <row r="37" spans="1:14" ht="14.25" customHeight="1">
      <c r="A37" s="24" t="s">
        <v>71</v>
      </c>
      <c r="B37" s="24"/>
      <c r="C37" s="25"/>
      <c r="D37" s="25"/>
      <c r="E37" s="25"/>
      <c r="F37" s="25"/>
      <c r="G37" s="25"/>
      <c r="H37" s="24"/>
      <c r="I37" s="24"/>
      <c r="J37" s="25"/>
      <c r="K37" s="25"/>
      <c r="L37" s="25"/>
      <c r="M37" s="25"/>
      <c r="N37" s="25"/>
    </row>
    <row r="38" spans="1:14" ht="14.25" customHeight="1">
      <c r="A38" s="24" t="s">
        <v>72</v>
      </c>
      <c r="B38" s="24"/>
      <c r="C38" s="25"/>
      <c r="D38" s="25"/>
      <c r="E38" s="25"/>
      <c r="F38" s="25"/>
      <c r="G38" s="25"/>
      <c r="H38" s="24"/>
      <c r="I38" s="24"/>
      <c r="J38" s="25"/>
      <c r="K38" s="25"/>
      <c r="L38" s="25"/>
      <c r="M38" s="25"/>
      <c r="N38" s="25"/>
    </row>
    <row r="39" spans="1:14" ht="14.25" customHeight="1">
      <c r="A39" s="26"/>
      <c r="B39" s="27"/>
      <c r="C39" s="28"/>
      <c r="D39" s="28"/>
      <c r="E39" s="28"/>
      <c r="F39" s="28"/>
      <c r="G39" s="28"/>
      <c r="H39" s="27"/>
      <c r="I39" s="27"/>
      <c r="J39" s="28"/>
      <c r="K39" s="28"/>
      <c r="L39" s="28"/>
      <c r="M39" s="28"/>
      <c r="N39" s="28"/>
    </row>
  </sheetData>
  <sheetProtection sheet="1"/>
  <mergeCells count="16">
    <mergeCell ref="A1:N1"/>
    <mergeCell ref="D5:F5"/>
    <mergeCell ref="K5:M5"/>
    <mergeCell ref="A33:N33"/>
    <mergeCell ref="A34:N34"/>
    <mergeCell ref="A35:N35"/>
    <mergeCell ref="A36:N36"/>
    <mergeCell ref="A37:N37"/>
    <mergeCell ref="A38:N38"/>
    <mergeCell ref="A39:N39"/>
    <mergeCell ref="C5:C6"/>
    <mergeCell ref="G5:G6"/>
    <mergeCell ref="J5:J6"/>
    <mergeCell ref="N5:N6"/>
    <mergeCell ref="A5:B6"/>
    <mergeCell ref="H5:I6"/>
  </mergeCells>
  <printOptions horizontalCentered="1"/>
  <pageMargins left="1.18" right="1.18" top="1.18" bottom="1.18" header="0.51" footer="0.51"/>
  <pageSetup fitToHeight="0" fitToWidth="0" orientation="landscape" pageOrder="overThenDown" paperSize="9" scale="5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2024-01-19T00:41:59Z</dcterms:created>
  <dcterms:modified xsi:type="dcterms:W3CDTF">2024-01-25T03:37:01Z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5CC04CAC1FCF47518C7873D5C8352D8F_13</vt:lpwstr>
  </property>
  <property fmtid="{D5CDD505-2E9C-101B-9397-08002B2CF9AE}" pid="4" name="KSOProductBuildV">
    <vt:lpwstr>2052-12.1.0.16250</vt:lpwstr>
  </property>
</Properties>
</file>