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27"/>
  </bookViews>
  <sheets>
    <sheet name="医疗2022nb02" sheetId="4" r:id="rId1"/>
    <sheet name="居民收支2022nb08" sheetId="11" r:id="rId2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3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C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E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F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G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J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K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L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M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N3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5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18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0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2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2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26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27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29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31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3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H33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  <comment ref="D34" authorId="0">
      <text>
        <r>
          <rPr>
            <sz val="9"/>
            <rFont val="Arial"/>
            <charset val="134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<sst xmlns="http://schemas.openxmlformats.org/spreadsheetml/2006/main" count="156" uniqueCount="117">
  <si>
    <t>职工基本医疗保险（含生育保险）基金收支表</t>
  </si>
  <si>
    <t>年报02表</t>
  </si>
  <si>
    <t>填报单位：</t>
  </si>
  <si>
    <t>菏泽市医疗保障局</t>
  </si>
  <si>
    <t>2022年</t>
  </si>
  <si>
    <t>单位：元</t>
  </si>
  <si>
    <t>项目</t>
  </si>
  <si>
    <t>合  计</t>
  </si>
  <si>
    <t>职工基本医疗保险（统账结合）</t>
  </si>
  <si>
    <t>职工基本医疗保险单建统筹基金</t>
  </si>
  <si>
    <t>小计</t>
  </si>
  <si>
    <t>统筹基金</t>
  </si>
  <si>
    <t>个人账户基金</t>
  </si>
  <si>
    <t xml:space="preserve">小计
</t>
  </si>
  <si>
    <t>1</t>
  </si>
  <si>
    <t>一、基本医疗保险费收入</t>
  </si>
  <si>
    <t>一、基本医疗保险待遇支出</t>
  </si>
  <si>
    <t>2</t>
  </si>
  <si>
    <t xml:space="preserve">  （一）单位缴费</t>
  </si>
  <si>
    <t xml:space="preserve"> （一）在职职工医疗保险待遇支出</t>
  </si>
  <si>
    <t>3</t>
  </si>
  <si>
    <t>其中：生育保险收入</t>
  </si>
  <si>
    <t>其中：（1）住院支出</t>
  </si>
  <si>
    <t>4</t>
  </si>
  <si>
    <t xml:space="preserve">  （二）个人缴费</t>
  </si>
  <si>
    <t xml:space="preserve">      （2）门诊慢特病</t>
  </si>
  <si>
    <t>5</t>
  </si>
  <si>
    <t>二、利息收入</t>
  </si>
  <si>
    <t xml:space="preserve">      （3）普通门诊统筹</t>
  </si>
  <si>
    <t>6</t>
  </si>
  <si>
    <t xml:space="preserve">    （一）定期利息</t>
  </si>
  <si>
    <t xml:space="preserve">      （4）定点药店医药费支出</t>
  </si>
  <si>
    <t>——</t>
  </si>
  <si>
    <t>7</t>
  </si>
  <si>
    <t xml:space="preserve">    （二）活期利息</t>
  </si>
  <si>
    <t xml:space="preserve">      （5）生育医疗费支出</t>
  </si>
  <si>
    <t>8</t>
  </si>
  <si>
    <t>三、财政补贴收入</t>
  </si>
  <si>
    <t xml:space="preserve">      （6）生育津贴支出</t>
  </si>
  <si>
    <t>9</t>
  </si>
  <si>
    <t>其中：对医保基金负担新冠病毒疫苗及接种费用的补助</t>
  </si>
  <si>
    <t xml:space="preserve">      （7）其他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</si>
  <si>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</si>
  <si>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</si>
  <si>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</si>
  <si>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</si>
  <si>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</si>
  <si>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</si>
  <si>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（4）定点药店医药费</t>
  </si>
  <si>
    <t xml:space="preserve">      （5）其他</t>
  </si>
  <si>
    <t>二、其他支出</t>
  </si>
  <si>
    <t>其中：划转长期护理保险支出</t>
  </si>
  <si>
    <t>七、转移收入</t>
  </si>
  <si>
    <t>三、转移支出</t>
  </si>
  <si>
    <t>本年收入小计</t>
  </si>
  <si>
    <t>本年支出小计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</si>
  <si>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</si>
  <si>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</si>
  <si>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</si>
  <si>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</si>
  <si>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</si>
  <si>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</si>
  <si>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</si>
  <si>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</si>
  <si>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</si>
  <si>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</si>
  <si>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</si>
  <si>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慢特病和普通门诊统筹费用支出，包含生育医疗费用支出和生育津贴支出；职工基本医保个人账户待遇支出包括门    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</si>
  <si>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</si>
  <si>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3.纵向公式：1=2+4；5=6+7；19=1+5+8+10+12+13+18；22=19+20+21；26=22+24；
               28=29+30+31+32+33+34+35；36=37+38+39+40+41；45=27+42+44；48=45+46+47；52=48+50；</t>
  </si>
  <si>
    <t xml:space="preserve">    4.横向公式：合计=小计+单建统筹基金；小计=基本医疗保险统筹+医疗保险个人账户；</t>
  </si>
  <si>
    <t>其他说明：表样中黄色显示为计算公式不需要录入。白色显示单元格需要录入。</t>
  </si>
  <si>
    <t xml:space="preserve">         蓝色无占位符‘--’单元格为取数公式，系统自动取数，不需要录入。蓝色有占位符‘--’单元格不用录入。</t>
  </si>
  <si>
    <t>城乡居民基本医疗保险基金收支表</t>
  </si>
  <si>
    <t>年报 08表</t>
  </si>
  <si>
    <t>填报单位:</t>
  </si>
  <si>
    <t>单位:元</t>
  </si>
  <si>
    <t>项         目</t>
  </si>
  <si>
    <t>合计</t>
  </si>
  <si>
    <t>其中：个人缴费收入</t>
  </si>
  <si>
    <t>其中：</t>
  </si>
  <si>
    <t>住院支出</t>
  </si>
  <si>
    <t xml:space="preserve">     单位对职工家属的资助收入</t>
  </si>
  <si>
    <t>门诊慢特病</t>
  </si>
  <si>
    <t xml:space="preserve">     集体扶持收入</t>
  </si>
  <si>
    <t>普通门诊统筹</t>
  </si>
  <si>
    <t xml:space="preserve">     城乡医疗救助资助收入</t>
  </si>
  <si>
    <t>其他</t>
  </si>
  <si>
    <t xml:space="preserve">     财政对困难人员代缴收入</t>
  </si>
  <si>
    <t xml:space="preserve">   (一)定期利息</t>
  </si>
  <si>
    <t xml:space="preserve">   (二)活期利息</t>
  </si>
  <si>
    <t>二、划转用于城乡居民大病保险支出</t>
  </si>
  <si>
    <t xml:space="preserve">    （一）大病保险待遇支出</t>
  </si>
  <si>
    <t>(一)按规定标准财政补助收入</t>
  </si>
  <si>
    <t xml:space="preserve">    （二）大病保险其他支出</t>
  </si>
  <si>
    <t xml:space="preserve">  1.中央财政补助收入</t>
  </si>
  <si>
    <t>三、其他支出</t>
  </si>
  <si>
    <t xml:space="preserve">  2.省级财政补助收入</t>
  </si>
  <si>
    <t xml:space="preserve">  3.市及市以下各级财政补助收入</t>
  </si>
  <si>
    <t>（二）对医保基金负担新冠病毒疫苗及接种费用的补助</t>
  </si>
  <si>
    <t>（三）其他财政收入</t>
  </si>
  <si>
    <t>小    计</t>
  </si>
  <si>
    <t>五、上级补助收入</t>
  </si>
  <si>
    <t>六、下级上解收入</t>
  </si>
  <si>
    <t>七、上年结余</t>
  </si>
  <si>
    <t>六、年末滚存结余</t>
  </si>
  <si>
    <t>总    计</t>
  </si>
  <si>
    <t>补充资料：基本医疗保险费收入中划入门诊统筹的金额为：</t>
  </si>
  <si>
    <t>元。</t>
  </si>
  <si>
    <t>注：1.“个人缴费收入”项反映城乡居民按照规定缴费标准缴纳的保费收入；</t>
  </si>
  <si>
    <t>2.“单位对职工家属的资助收入”项反映有条件的用人单位对职工家属参保缴费给予的资助；</t>
  </si>
  <si>
    <t>3.“集体扶持收入”项反映乡村集体经济组织对农民参保缴费给予的资助；</t>
  </si>
  <si>
    <t>4.“城乡医疗救助资助收入”项反映城乡医疗救助基金等资助参保对象缴纳的保费；</t>
  </si>
  <si>
    <t>5.“财政补贴收入”项反映各级政府给予城乡居民基本医疗保险基金的补助，包括按照规定补助标准和参保（合）居民人数给予的缴费补助。</t>
  </si>
  <si>
    <t>6.“大病保险其他支出”项反映大病保险委托商保机构经办成本和利润支出项目。</t>
  </si>
  <si>
    <t>勾稽关系：1.基本医疗保险费收入=个人缴费收入+单位对家属的资助收入+集体扶持收入+城乡医疗救助资助收入+其他；基本医疗保险待遇支出=住院支出+门诊慢特病+门诊统筹+其他；</t>
  </si>
  <si>
    <t>纵向公式：1=2+3+4+5+6；7=8+9；10=11+15+16；11=12+13+14；18=1+7+10+17；23=18+20+21；27=23+25； 28=29+30+31+32；36=37+38； 45=28+36+39; 50=45+47+48; 52=23+25-50;54=50+52;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</si>
</sst>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b/>
      <sz val="10"/>
      <color rgb="FF000000"/>
      <name val="仿宋"/>
      <charset val="134"/>
    </font>
    <font>
      <sz val="16"/>
      <name val="黑体"/>
      <charset val="134"/>
    </font>
    <font>
      <sz val="10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/>
    <xf numFmtId="0" fontId="8" fillId="2" borderId="1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/>
    <xf numFmtId="176" fontId="4" fillId="3" borderId="2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left" vertical="center" wrapText="1"/>
    </xf>
    <xf numFmtId="176" fontId="4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"/>
  <sheetViews>
    <sheetView showGridLines="0" tabSelected="1" zoomScale="110" zoomScaleNormal="110" workbookViewId="0">
      <selection activeCell="F13" sqref="F7 F13"/>
    </sheetView>
  </sheetViews>
  <sheetFormatPr defaultColWidth="8" defaultRowHeight="14.25" customHeight="1"/>
  <cols>
    <col min="1" max="1" width="9.425" style="1" customWidth="1"/>
    <col min="2" max="2" width="21.7083333333333" style="1" customWidth="1"/>
    <col min="3" max="3" width="23.6333333333333" style="1" customWidth="1"/>
    <col min="4" max="4" width="21.1666666666667" style="1" customWidth="1"/>
    <col min="5" max="5" width="20.65" style="1" customWidth="1"/>
    <col min="6" max="6" width="21.425" style="1" customWidth="1"/>
    <col min="7" max="7" width="20.2583333333333" style="1" customWidth="1"/>
    <col min="8" max="8" width="3.14166666666667" style="1" customWidth="1"/>
    <col min="9" max="9" width="28.575" style="1" customWidth="1"/>
    <col min="10" max="14" width="20.2583333333333" style="1" customWidth="1"/>
  </cols>
  <sheetData>
    <row r="1" ht="28.5" customHeight="1" spans="1:14">
      <c r="A1" s="3" t="s">
        <v>0</v>
      </c>
      <c r="B1" s="3"/>
      <c r="C1" s="3"/>
      <c r="D1" s="32"/>
      <c r="E1" s="3"/>
      <c r="F1" s="3"/>
      <c r="G1" s="3"/>
      <c r="H1" s="3"/>
      <c r="I1" s="3"/>
      <c r="J1" s="3"/>
      <c r="K1" s="32"/>
      <c r="L1" s="3"/>
      <c r="M1" s="3"/>
      <c r="N1" s="3"/>
    </row>
    <row r="2" hidden="1" customHeight="1" spans="1:14">
      <c r="A2" s="29"/>
      <c r="B2" s="29"/>
      <c r="C2" s="29"/>
      <c r="D2" s="33"/>
      <c r="E2" s="29"/>
      <c r="F2" s="29"/>
      <c r="G2" s="29"/>
      <c r="H2" s="2"/>
      <c r="I2" s="29"/>
      <c r="J2" s="29"/>
      <c r="K2" s="33"/>
      <c r="L2" s="29"/>
      <c r="M2" s="29"/>
      <c r="N2" s="29"/>
    </row>
    <row r="3" customHeight="1" spans="1:14">
      <c r="A3" s="29"/>
      <c r="B3" s="29"/>
      <c r="C3" s="29"/>
      <c r="D3" s="33"/>
      <c r="E3" s="29"/>
      <c r="F3" s="29"/>
      <c r="G3" s="29"/>
      <c r="H3" s="2"/>
      <c r="I3" s="29"/>
      <c r="J3" s="29"/>
      <c r="K3" s="33"/>
      <c r="L3" s="29"/>
      <c r="M3" s="29"/>
      <c r="N3" s="6" t="s">
        <v>1</v>
      </c>
    </row>
    <row r="4" customHeight="1" spans="1:14">
      <c r="A4" s="7" t="s">
        <v>2</v>
      </c>
      <c r="B4" s="8" t="s">
        <v>3</v>
      </c>
      <c r="C4" s="7"/>
      <c r="D4" s="34"/>
      <c r="E4" s="7"/>
      <c r="F4" s="9"/>
      <c r="G4" s="7" t="s">
        <v>4</v>
      </c>
      <c r="H4" s="8"/>
      <c r="I4" s="7"/>
      <c r="J4" s="9"/>
      <c r="K4" s="34"/>
      <c r="L4" s="9"/>
      <c r="M4" s="9"/>
      <c r="N4" s="7" t="s">
        <v>5</v>
      </c>
    </row>
    <row r="5" customHeight="1" spans="1:14">
      <c r="A5" s="10" t="s">
        <v>6</v>
      </c>
      <c r="B5" s="10"/>
      <c r="C5" s="10" t="s">
        <v>7</v>
      </c>
      <c r="D5" s="10" t="s">
        <v>8</v>
      </c>
      <c r="E5" s="10"/>
      <c r="F5" s="10"/>
      <c r="G5" s="35" t="s">
        <v>9</v>
      </c>
      <c r="H5" s="10" t="s">
        <v>6</v>
      </c>
      <c r="I5" s="10"/>
      <c r="J5" s="10" t="s">
        <v>7</v>
      </c>
      <c r="K5" s="10" t="s">
        <v>8</v>
      </c>
      <c r="L5" s="10"/>
      <c r="M5" s="10"/>
      <c r="N5" s="35" t="s">
        <v>9</v>
      </c>
    </row>
    <row r="6" ht="24" customHeight="1" spans="1:14">
      <c r="A6" s="10"/>
      <c r="B6" s="10"/>
      <c r="C6" s="10"/>
      <c r="D6" s="35" t="s">
        <v>10</v>
      </c>
      <c r="E6" s="10" t="s">
        <v>11</v>
      </c>
      <c r="F6" s="10" t="s">
        <v>12</v>
      </c>
      <c r="G6" s="35"/>
      <c r="H6" s="10"/>
      <c r="I6" s="10"/>
      <c r="J6" s="10"/>
      <c r="K6" s="35" t="s">
        <v>13</v>
      </c>
      <c r="L6" s="10" t="s">
        <v>11</v>
      </c>
      <c r="M6" s="10" t="s">
        <v>12</v>
      </c>
      <c r="N6" s="35"/>
    </row>
    <row r="7" customHeight="1" spans="1:14">
      <c r="A7" s="10" t="s">
        <v>14</v>
      </c>
      <c r="B7" s="11" t="s">
        <v>15</v>
      </c>
      <c r="C7" s="12">
        <f>C8+C10</f>
        <v>3909025874.13</v>
      </c>
      <c r="D7" s="12">
        <f>D8+D10</f>
        <v>3909025874.13</v>
      </c>
      <c r="E7" s="12">
        <f>E8+E10</f>
        <v>2178155361.68</v>
      </c>
      <c r="F7" s="12">
        <f>F8+F10</f>
        <v>1730870512.45</v>
      </c>
      <c r="G7" s="12">
        <f>G8+G10</f>
        <v>0</v>
      </c>
      <c r="H7" s="10">
        <v>27</v>
      </c>
      <c r="I7" s="11" t="s">
        <v>16</v>
      </c>
      <c r="J7" s="12">
        <f>J8+J16</f>
        <v>3208887534.9</v>
      </c>
      <c r="K7" s="12">
        <f>K8+K16</f>
        <v>3208887534.9</v>
      </c>
      <c r="L7" s="12">
        <f>L8+L16</f>
        <v>1653988068.75</v>
      </c>
      <c r="M7" s="12">
        <f>M8+M16</f>
        <v>1554899466.15</v>
      </c>
      <c r="N7" s="12">
        <f>N8+N16</f>
        <v>0</v>
      </c>
    </row>
    <row r="8" customHeight="1" spans="1:14">
      <c r="A8" s="10" t="s">
        <v>17</v>
      </c>
      <c r="B8" s="11" t="s">
        <v>18</v>
      </c>
      <c r="C8" s="12">
        <f t="shared" ref="C8:C19" si="0">D8+G8</f>
        <v>3117478940.77</v>
      </c>
      <c r="D8" s="12">
        <f t="shared" ref="D8:D19" si="1">E8+F8</f>
        <v>3117478940.77</v>
      </c>
      <c r="E8" s="15">
        <v>2178155361.68</v>
      </c>
      <c r="F8" s="15">
        <v>939323579.09</v>
      </c>
      <c r="G8" s="15">
        <v>0</v>
      </c>
      <c r="H8" s="10">
        <v>28</v>
      </c>
      <c r="I8" s="11" t="s">
        <v>19</v>
      </c>
      <c r="J8" s="12">
        <f>K8+N8</f>
        <v>2193991173.72</v>
      </c>
      <c r="K8" s="12">
        <f>L8+M8</f>
        <v>2193991173.72</v>
      </c>
      <c r="L8" s="12">
        <f>L9+L10+L11+L12+L13+L14+L15</f>
        <v>1110789021.93</v>
      </c>
      <c r="M8" s="12">
        <f>M9++M10+M11+M12+M13+M15</f>
        <v>1083202151.79</v>
      </c>
      <c r="N8" s="12">
        <f>N9+N10+N11+N13+N14+N15</f>
        <v>0</v>
      </c>
    </row>
    <row r="9" customHeight="1" spans="1:14">
      <c r="A9" s="10" t="s">
        <v>20</v>
      </c>
      <c r="B9" s="11" t="s">
        <v>21</v>
      </c>
      <c r="C9" s="12">
        <f t="shared" si="0"/>
        <v>241998458.87</v>
      </c>
      <c r="D9" s="12">
        <f t="shared" si="1"/>
        <v>241998458.87</v>
      </c>
      <c r="E9" s="15">
        <v>241998458.87</v>
      </c>
      <c r="F9" s="15">
        <v>0</v>
      </c>
      <c r="G9" s="15">
        <v>0</v>
      </c>
      <c r="H9" s="10">
        <v>29</v>
      </c>
      <c r="I9" s="11" t="s">
        <v>22</v>
      </c>
      <c r="J9" s="12">
        <f>K9+N9</f>
        <v>807342897.38</v>
      </c>
      <c r="K9" s="12">
        <f>L9+M9</f>
        <v>807342897.38</v>
      </c>
      <c r="L9" s="15">
        <v>807342897.38</v>
      </c>
      <c r="M9" s="15">
        <v>0</v>
      </c>
      <c r="N9" s="15">
        <v>0</v>
      </c>
    </row>
    <row r="10" customHeight="1" spans="1:14">
      <c r="A10" s="10" t="s">
        <v>23</v>
      </c>
      <c r="B10" s="11" t="s">
        <v>24</v>
      </c>
      <c r="C10" s="12">
        <f t="shared" si="0"/>
        <v>791546933.36</v>
      </c>
      <c r="D10" s="12">
        <f t="shared" si="1"/>
        <v>791546933.36</v>
      </c>
      <c r="E10" s="15">
        <v>0</v>
      </c>
      <c r="F10" s="15">
        <v>791546933.36</v>
      </c>
      <c r="G10" s="15">
        <v>0</v>
      </c>
      <c r="H10" s="10">
        <v>30</v>
      </c>
      <c r="I10" s="11" t="s">
        <v>25</v>
      </c>
      <c r="J10" s="12">
        <f>K10+N10</f>
        <v>129406349.72</v>
      </c>
      <c r="K10" s="12">
        <f>L10+M10</f>
        <v>129406349.72</v>
      </c>
      <c r="L10" s="36">
        <v>129406349.72</v>
      </c>
      <c r="M10" s="36">
        <v>0</v>
      </c>
      <c r="N10" s="36">
        <v>0</v>
      </c>
    </row>
    <row r="11" customHeight="1" spans="1:14">
      <c r="A11" s="10" t="s">
        <v>26</v>
      </c>
      <c r="B11" s="11" t="s">
        <v>27</v>
      </c>
      <c r="C11" s="12">
        <f t="shared" si="0"/>
        <v>41201373.65</v>
      </c>
      <c r="D11" s="12">
        <f t="shared" si="1"/>
        <v>41201373.65</v>
      </c>
      <c r="E11" s="12">
        <f>E12+E13</f>
        <v>40473035.47</v>
      </c>
      <c r="F11" s="12">
        <f>F12+F13</f>
        <v>728338.18</v>
      </c>
      <c r="G11" s="12">
        <f>G12+G13</f>
        <v>0</v>
      </c>
      <c r="H11" s="10">
        <v>31</v>
      </c>
      <c r="I11" s="11" t="s">
        <v>28</v>
      </c>
      <c r="J11" s="12">
        <f>K11+N11</f>
        <v>55250467.99</v>
      </c>
      <c r="K11" s="12">
        <f>L11+M11</f>
        <v>55250467.99</v>
      </c>
      <c r="L11" s="36">
        <v>55250467.99</v>
      </c>
      <c r="M11" s="36">
        <v>0</v>
      </c>
      <c r="N11" s="36">
        <v>0</v>
      </c>
    </row>
    <row r="12" customHeight="1" spans="1:14">
      <c r="A12" s="10" t="s">
        <v>29</v>
      </c>
      <c r="B12" s="11" t="s">
        <v>30</v>
      </c>
      <c r="C12" s="12">
        <f t="shared" si="0"/>
        <v>15183580.15</v>
      </c>
      <c r="D12" s="12">
        <f t="shared" si="1"/>
        <v>15183580.15</v>
      </c>
      <c r="E12" s="15">
        <v>14728419.19</v>
      </c>
      <c r="F12" s="15">
        <v>455160.96</v>
      </c>
      <c r="G12" s="15">
        <v>0</v>
      </c>
      <c r="H12" s="10">
        <v>32</v>
      </c>
      <c r="I12" s="11" t="s">
        <v>31</v>
      </c>
      <c r="J12" s="12">
        <f>K12</f>
        <v>25946.77</v>
      </c>
      <c r="K12" s="12">
        <f>M12+L12</f>
        <v>25946.77</v>
      </c>
      <c r="L12" s="36">
        <v>0</v>
      </c>
      <c r="M12" s="36">
        <v>25946.77</v>
      </c>
      <c r="N12" s="38" t="s">
        <v>32</v>
      </c>
    </row>
    <row r="13" customHeight="1" spans="1:14">
      <c r="A13" s="10" t="s">
        <v>33</v>
      </c>
      <c r="B13" s="11" t="s">
        <v>34</v>
      </c>
      <c r="C13" s="12">
        <f t="shared" si="0"/>
        <v>26017793.5</v>
      </c>
      <c r="D13" s="12">
        <f t="shared" si="1"/>
        <v>26017793.5</v>
      </c>
      <c r="E13" s="15">
        <v>25744616.28</v>
      </c>
      <c r="F13" s="15">
        <v>273177.22</v>
      </c>
      <c r="G13" s="15">
        <v>0</v>
      </c>
      <c r="H13" s="10">
        <v>33</v>
      </c>
      <c r="I13" s="11" t="s">
        <v>35</v>
      </c>
      <c r="J13" s="12">
        <f t="shared" ref="J13:J19" si="2">K13+N13</f>
        <v>25111043.53</v>
      </c>
      <c r="K13" s="12">
        <f>L13+M13</f>
        <v>25111043.53</v>
      </c>
      <c r="L13" s="36">
        <v>25111043.53</v>
      </c>
      <c r="M13" s="36">
        <v>0</v>
      </c>
      <c r="N13" s="36">
        <v>0</v>
      </c>
    </row>
    <row r="14" customHeight="1" spans="1:14">
      <c r="A14" s="10" t="s">
        <v>36</v>
      </c>
      <c r="B14" s="21" t="s">
        <v>37</v>
      </c>
      <c r="C14" s="12">
        <f t="shared" si="0"/>
        <v>71305000</v>
      </c>
      <c r="D14" s="12">
        <f t="shared" si="1"/>
        <v>71305000</v>
      </c>
      <c r="E14" s="15">
        <v>71305000</v>
      </c>
      <c r="F14" s="15">
        <v>0</v>
      </c>
      <c r="G14" s="15">
        <v>0</v>
      </c>
      <c r="H14" s="10">
        <v>34</v>
      </c>
      <c r="I14" s="11" t="s">
        <v>38</v>
      </c>
      <c r="J14" s="12">
        <f t="shared" si="2"/>
        <v>93678263.31</v>
      </c>
      <c r="K14" s="12">
        <f>L14</f>
        <v>93678263.31</v>
      </c>
      <c r="L14" s="36">
        <v>93678263.31</v>
      </c>
      <c r="M14" s="38" t="s">
        <v>32</v>
      </c>
      <c r="N14" s="36">
        <v>0</v>
      </c>
    </row>
    <row r="15" ht="37.5" customHeight="1" spans="1:14">
      <c r="A15" s="10" t="s">
        <v>39</v>
      </c>
      <c r="B15" s="21" t="s">
        <v>40</v>
      </c>
      <c r="C15" s="12">
        <f t="shared" si="0"/>
        <v>71305000</v>
      </c>
      <c r="D15" s="12">
        <f t="shared" si="1"/>
        <v>71305000</v>
      </c>
      <c r="E15" s="15">
        <v>71305000</v>
      </c>
      <c r="F15" s="15">
        <v>0</v>
      </c>
      <c r="G15" s="15">
        <v>0</v>
      </c>
      <c r="H15" s="10">
        <v>35</v>
      </c>
      <c r="I15" s="11" t="s">
        <v>41</v>
      </c>
      <c r="J15" s="12">
        <f t="shared" si="2"/>
        <v>1083176205.02</v>
      </c>
      <c r="K15" s="12">
        <f>L15+M15</f>
        <v>1083176205.02</v>
      </c>
      <c r="L15" s="15">
        <v>0</v>
      </c>
      <c r="M15" s="15">
        <v>1083176205.02</v>
      </c>
      <c r="N15" s="15">
        <v>0</v>
      </c>
    </row>
    <row r="16" customHeight="1" spans="1:14">
      <c r="A16" s="10">
        <v>10</v>
      </c>
      <c r="B16" s="11" t="s">
        <v>42</v>
      </c>
      <c r="C16" s="12">
        <f t="shared" si="0"/>
        <v>40776058.42</v>
      </c>
      <c r="D16" s="12">
        <f t="shared" si="1"/>
        <v>40776058.42</v>
      </c>
      <c r="E16" s="36">
        <v>39752531.93</v>
      </c>
      <c r="F16" s="36">
        <v>1023526.49</v>
      </c>
      <c r="G16" s="36">
        <v>0</v>
      </c>
      <c r="H16" s="10">
        <v>36</v>
      </c>
      <c r="I16" s="11" t="s">
        <v>43</v>
      </c>
      <c r="J16" s="12">
        <f t="shared" si="2"/>
        <v>1014896361.18</v>
      </c>
      <c r="K16" s="12">
        <f>L16+M16</f>
        <v>1014896361.18</v>
      </c>
      <c r="L16" s="12">
        <f>L17+L18+L19+L21</f>
        <v>543199046.82</v>
      </c>
      <c r="M16" s="12">
        <f>M17+M18+M19+M20+M21</f>
        <v>471697314.36</v>
      </c>
      <c r="N16" s="12">
        <f>N17+N18+N19</f>
        <v>0</v>
      </c>
    </row>
    <row r="17" customHeight="1" spans="1:14">
      <c r="A17" s="10">
        <v>11</v>
      </c>
      <c r="B17" s="11" t="s">
        <v>44</v>
      </c>
      <c r="C17" s="12">
        <f t="shared" si="0"/>
        <v>0</v>
      </c>
      <c r="D17" s="12">
        <f t="shared" si="1"/>
        <v>0</v>
      </c>
      <c r="E17" s="36">
        <v>0</v>
      </c>
      <c r="F17" s="36">
        <v>0</v>
      </c>
      <c r="G17" s="36">
        <v>0</v>
      </c>
      <c r="H17" s="10">
        <v>37</v>
      </c>
      <c r="I17" s="11" t="s">
        <v>45</v>
      </c>
      <c r="J17" s="12">
        <f t="shared" si="2"/>
        <v>427312189.78</v>
      </c>
      <c r="K17" s="12">
        <f>L17+M17</f>
        <v>427312189.78</v>
      </c>
      <c r="L17" s="15">
        <v>427312189.78</v>
      </c>
      <c r="M17" s="15">
        <v>0</v>
      </c>
      <c r="N17" s="15">
        <v>0</v>
      </c>
    </row>
    <row r="18" customHeight="1" spans="1:14">
      <c r="A18" s="10">
        <v>12</v>
      </c>
      <c r="B18" s="11" t="s">
        <v>46</v>
      </c>
      <c r="C18" s="12">
        <f t="shared" si="0"/>
        <v>0</v>
      </c>
      <c r="D18" s="12">
        <f t="shared" si="1"/>
        <v>0</v>
      </c>
      <c r="E18" s="36">
        <v>0</v>
      </c>
      <c r="F18" s="36">
        <v>0</v>
      </c>
      <c r="G18" s="36">
        <v>0</v>
      </c>
      <c r="H18" s="10">
        <v>38</v>
      </c>
      <c r="I18" s="11" t="s">
        <v>25</v>
      </c>
      <c r="J18" s="12">
        <f t="shared" si="2"/>
        <v>83806607.78</v>
      </c>
      <c r="K18" s="12">
        <f>L18+M18</f>
        <v>83806607.78</v>
      </c>
      <c r="L18" s="36">
        <v>83806607.78</v>
      </c>
      <c r="M18" s="36">
        <v>0</v>
      </c>
      <c r="N18" s="36">
        <v>0</v>
      </c>
    </row>
    <row r="19" customHeight="1" spans="1:14">
      <c r="A19" s="10">
        <v>13</v>
      </c>
      <c r="B19" s="11" t="s">
        <v>47</v>
      </c>
      <c r="C19" s="12">
        <f t="shared" si="0"/>
        <v>0</v>
      </c>
      <c r="D19" s="12">
        <f t="shared" si="1"/>
        <v>0</v>
      </c>
      <c r="E19" s="36">
        <v>0</v>
      </c>
      <c r="F19" s="36">
        <v>0</v>
      </c>
      <c r="G19" s="36">
        <v>0</v>
      </c>
      <c r="H19" s="10">
        <v>39</v>
      </c>
      <c r="I19" s="11" t="s">
        <v>28</v>
      </c>
      <c r="J19" s="12">
        <f t="shared" si="2"/>
        <v>32080249.26</v>
      </c>
      <c r="K19" s="12">
        <f>L19+M19</f>
        <v>32080249.26</v>
      </c>
      <c r="L19" s="36">
        <v>32080249.26</v>
      </c>
      <c r="M19" s="36">
        <v>0</v>
      </c>
      <c r="N19" s="36">
        <v>0</v>
      </c>
    </row>
    <row r="20" customHeight="1" spans="1:14">
      <c r="A20" s="10">
        <v>14</v>
      </c>
      <c r="B20" s="37"/>
      <c r="C20" s="37"/>
      <c r="D20" s="37"/>
      <c r="E20" s="37"/>
      <c r="F20" s="37"/>
      <c r="G20" s="37"/>
      <c r="H20" s="10">
        <v>40</v>
      </c>
      <c r="I20" s="11" t="s">
        <v>48</v>
      </c>
      <c r="J20" s="12">
        <f>K20</f>
        <v>17279.34</v>
      </c>
      <c r="K20" s="12">
        <f>M20</f>
        <v>17279.34</v>
      </c>
      <c r="L20" s="38" t="s">
        <v>32</v>
      </c>
      <c r="M20" s="36">
        <v>17279.34</v>
      </c>
      <c r="N20" s="38" t="s">
        <v>32</v>
      </c>
    </row>
    <row r="21" customHeight="1" spans="1:14">
      <c r="A21" s="10">
        <v>15</v>
      </c>
      <c r="B21" s="37"/>
      <c r="C21" s="37"/>
      <c r="D21" s="37"/>
      <c r="E21" s="37"/>
      <c r="F21" s="37"/>
      <c r="G21" s="37"/>
      <c r="H21" s="10">
        <v>41</v>
      </c>
      <c r="I21" s="11" t="s">
        <v>49</v>
      </c>
      <c r="J21" s="12">
        <f>K21</f>
        <v>471680035.02</v>
      </c>
      <c r="K21" s="12">
        <f>L21+M21</f>
        <v>471680035.02</v>
      </c>
      <c r="L21" s="36">
        <v>0</v>
      </c>
      <c r="M21" s="36">
        <v>471680035.02</v>
      </c>
      <c r="N21" s="38" t="s">
        <v>32</v>
      </c>
    </row>
    <row r="22" customHeight="1" spans="1:14">
      <c r="A22" s="10">
        <v>16</v>
      </c>
      <c r="B22" s="37"/>
      <c r="C22" s="37"/>
      <c r="D22" s="37"/>
      <c r="E22" s="37"/>
      <c r="F22" s="37"/>
      <c r="G22" s="37"/>
      <c r="H22" s="10">
        <v>42</v>
      </c>
      <c r="I22" s="11" t="s">
        <v>50</v>
      </c>
      <c r="J22" s="12">
        <f>K22+N22</f>
        <v>59816675.95</v>
      </c>
      <c r="K22" s="12">
        <f>L22+M22</f>
        <v>59816675.95</v>
      </c>
      <c r="L22" s="36">
        <v>31973772.61</v>
      </c>
      <c r="M22" s="36">
        <v>27842903.34</v>
      </c>
      <c r="N22" s="15">
        <v>0</v>
      </c>
    </row>
    <row r="23" customHeight="1" spans="1:14">
      <c r="A23" s="10">
        <v>17</v>
      </c>
      <c r="B23" s="37"/>
      <c r="C23" s="37"/>
      <c r="D23" s="37"/>
      <c r="E23" s="37"/>
      <c r="F23" s="37"/>
      <c r="G23" s="37"/>
      <c r="H23" s="10">
        <v>43</v>
      </c>
      <c r="I23" s="11" t="s">
        <v>51</v>
      </c>
      <c r="J23" s="12">
        <f>K23+N23</f>
        <v>55442592</v>
      </c>
      <c r="K23" s="12">
        <f>L23+M23</f>
        <v>55442592</v>
      </c>
      <c r="L23" s="36">
        <v>27721296</v>
      </c>
      <c r="M23" s="36">
        <v>27721296</v>
      </c>
      <c r="N23" s="36">
        <v>0</v>
      </c>
    </row>
    <row r="24" customHeight="1" spans="1:14">
      <c r="A24" s="10">
        <v>18</v>
      </c>
      <c r="B24" s="11" t="s">
        <v>52</v>
      </c>
      <c r="C24" s="12">
        <f>D24</f>
        <v>1787001.53</v>
      </c>
      <c r="D24" s="12">
        <f>F24</f>
        <v>1787001.53</v>
      </c>
      <c r="E24" s="38" t="s">
        <v>32</v>
      </c>
      <c r="F24" s="15">
        <v>1787001.53</v>
      </c>
      <c r="G24" s="38" t="s">
        <v>32</v>
      </c>
      <c r="H24" s="10">
        <v>44</v>
      </c>
      <c r="I24" s="11" t="s">
        <v>53</v>
      </c>
      <c r="J24" s="12">
        <f>K24</f>
        <v>18159.73</v>
      </c>
      <c r="K24" s="12">
        <f>M24</f>
        <v>18159.73</v>
      </c>
      <c r="L24" s="38" t="s">
        <v>32</v>
      </c>
      <c r="M24" s="36">
        <v>18159.73</v>
      </c>
      <c r="N24" s="38" t="s">
        <v>32</v>
      </c>
    </row>
    <row r="25" customHeight="1" spans="1:14">
      <c r="A25" s="10">
        <v>19</v>
      </c>
      <c r="B25" s="22" t="s">
        <v>54</v>
      </c>
      <c r="C25" s="12">
        <f>D25+G25</f>
        <v>4064095307.73</v>
      </c>
      <c r="D25" s="12">
        <f>E25+F25</f>
        <v>4064095307.73</v>
      </c>
      <c r="E25" s="12">
        <f>E7+E11+E14+E16+E18+E19</f>
        <v>2329685929.08</v>
      </c>
      <c r="F25" s="12">
        <f>F7+F11+F14+F16+F18+F19+F24</f>
        <v>1734409378.65</v>
      </c>
      <c r="G25" s="12">
        <f>G7+G11+G14+G16+G18+G19</f>
        <v>0</v>
      </c>
      <c r="H25" s="10">
        <v>45</v>
      </c>
      <c r="I25" s="22" t="s">
        <v>55</v>
      </c>
      <c r="J25" s="12">
        <f>K25+N25</f>
        <v>3268722370.58</v>
      </c>
      <c r="K25" s="12">
        <f>L25+M25</f>
        <v>3268722370.58</v>
      </c>
      <c r="L25" s="12">
        <f>L7+L22</f>
        <v>1685961841.36</v>
      </c>
      <c r="M25" s="12">
        <f>M7+M22+M24</f>
        <v>1582760529.22</v>
      </c>
      <c r="N25" s="12">
        <f>N7+N22</f>
        <v>0</v>
      </c>
    </row>
    <row r="26" customHeight="1" spans="1:14">
      <c r="A26" s="10">
        <v>20</v>
      </c>
      <c r="B26" s="11" t="s">
        <v>56</v>
      </c>
      <c r="C26" s="12">
        <f>D26+G26</f>
        <v>2448291393.41</v>
      </c>
      <c r="D26" s="12">
        <f>E26+F26</f>
        <v>2448291393.41</v>
      </c>
      <c r="E26" s="15">
        <v>1121261393.41</v>
      </c>
      <c r="F26" s="15">
        <v>1327030000</v>
      </c>
      <c r="G26" s="15">
        <v>0</v>
      </c>
      <c r="H26" s="10">
        <v>46</v>
      </c>
      <c r="I26" s="11" t="s">
        <v>57</v>
      </c>
      <c r="J26" s="12">
        <f>K26+N26</f>
        <v>2448291393.41</v>
      </c>
      <c r="K26" s="12">
        <f>L26+M26</f>
        <v>2448291393.41</v>
      </c>
      <c r="L26" s="15">
        <v>1121261393.41</v>
      </c>
      <c r="M26" s="15">
        <v>1327030000</v>
      </c>
      <c r="N26" s="15">
        <v>0</v>
      </c>
    </row>
    <row r="27" customHeight="1" spans="1:14">
      <c r="A27" s="10">
        <v>21</v>
      </c>
      <c r="B27" s="11" t="s">
        <v>58</v>
      </c>
      <c r="C27" s="12">
        <f>D27+G27</f>
        <v>9248056.91</v>
      </c>
      <c r="D27" s="12">
        <f>E27+F27</f>
        <v>9248056.91</v>
      </c>
      <c r="E27" s="15">
        <v>7920821.79</v>
      </c>
      <c r="F27" s="15">
        <v>1327235.12</v>
      </c>
      <c r="G27" s="15">
        <v>0</v>
      </c>
      <c r="H27" s="10">
        <v>47</v>
      </c>
      <c r="I27" s="11" t="s">
        <v>59</v>
      </c>
      <c r="J27" s="12">
        <f>K27+N27</f>
        <v>9248056.91</v>
      </c>
      <c r="K27" s="12">
        <f>L27+M27</f>
        <v>9248056.91</v>
      </c>
      <c r="L27" s="15">
        <v>7920821.79</v>
      </c>
      <c r="M27" s="15">
        <v>1327235.12</v>
      </c>
      <c r="N27" s="15">
        <v>0</v>
      </c>
    </row>
    <row r="28" customHeight="1" spans="1:14">
      <c r="A28" s="10">
        <v>22</v>
      </c>
      <c r="B28" s="22" t="s">
        <v>60</v>
      </c>
      <c r="C28" s="12">
        <f>D28+G28</f>
        <v>6521634758.05</v>
      </c>
      <c r="D28" s="12">
        <f>E28+F28</f>
        <v>6521634758.05</v>
      </c>
      <c r="E28" s="12">
        <f>E25+E26+E27</f>
        <v>3458868144.28</v>
      </c>
      <c r="F28" s="12">
        <f>F25+F26+F27</f>
        <v>3062766613.77</v>
      </c>
      <c r="G28" s="12">
        <f>G25+G26+G27</f>
        <v>0</v>
      </c>
      <c r="H28" s="10">
        <v>48</v>
      </c>
      <c r="I28" s="22" t="s">
        <v>61</v>
      </c>
      <c r="J28" s="12">
        <f>K28+N28</f>
        <v>5726261820.9</v>
      </c>
      <c r="K28" s="12">
        <f>L28+M28</f>
        <v>5726261820.9</v>
      </c>
      <c r="L28" s="12">
        <f>L25+L27+L26</f>
        <v>2815144056.56</v>
      </c>
      <c r="M28" s="12">
        <f>M25+M27+M26</f>
        <v>2911117764.34</v>
      </c>
      <c r="N28" s="12">
        <f>N25+N27+N26</f>
        <v>0</v>
      </c>
    </row>
    <row r="29" customHeight="1" spans="1:14">
      <c r="A29" s="10">
        <v>23</v>
      </c>
      <c r="B29" s="11"/>
      <c r="C29" s="17"/>
      <c r="D29" s="17"/>
      <c r="E29" s="17"/>
      <c r="F29" s="17"/>
      <c r="G29" s="17"/>
      <c r="H29" s="10">
        <v>49</v>
      </c>
      <c r="I29" s="22" t="s">
        <v>62</v>
      </c>
      <c r="J29" s="12">
        <f>C28-J28</f>
        <v>795372937.15</v>
      </c>
      <c r="K29" s="12">
        <f>D28-K28</f>
        <v>795372937.15</v>
      </c>
      <c r="L29" s="12">
        <f>E28-L28</f>
        <v>643724087.72</v>
      </c>
      <c r="M29" s="12">
        <f>F28-M28</f>
        <v>151648849.43</v>
      </c>
      <c r="N29" s="12">
        <f>G28-N28</f>
        <v>0</v>
      </c>
    </row>
    <row r="30" customHeight="1" spans="1:14">
      <c r="A30" s="10">
        <v>24</v>
      </c>
      <c r="B30" s="11" t="s">
        <v>63</v>
      </c>
      <c r="C30" s="12">
        <f>D30+G30</f>
        <v>2412555631.97</v>
      </c>
      <c r="D30" s="12">
        <f>E30+F30</f>
        <v>2412555631.97</v>
      </c>
      <c r="E30" s="15">
        <v>2258061850.7</v>
      </c>
      <c r="F30" s="15">
        <v>154493781.27</v>
      </c>
      <c r="G30" s="15">
        <v>0</v>
      </c>
      <c r="H30" s="10">
        <v>50</v>
      </c>
      <c r="I30" s="11" t="s">
        <v>64</v>
      </c>
      <c r="J30" s="12">
        <f>K30+N30</f>
        <v>3207928569.12</v>
      </c>
      <c r="K30" s="12">
        <f>L30+M30</f>
        <v>3207928569.12</v>
      </c>
      <c r="L30" s="12">
        <f>(E28+E30)-L28</f>
        <v>2901785938.42</v>
      </c>
      <c r="M30" s="12">
        <f>(F28+F30)-M28</f>
        <v>306142630.7</v>
      </c>
      <c r="N30" s="12">
        <f>(G28+G30)-N28</f>
        <v>0</v>
      </c>
    </row>
    <row r="31" customHeight="1" spans="1:14">
      <c r="A31" s="10">
        <v>25</v>
      </c>
      <c r="B31" s="11"/>
      <c r="C31" s="17"/>
      <c r="D31" s="17"/>
      <c r="E31" s="17"/>
      <c r="F31" s="17"/>
      <c r="G31" s="17"/>
      <c r="H31" s="10">
        <v>51</v>
      </c>
      <c r="I31" s="11" t="s">
        <v>65</v>
      </c>
      <c r="J31" s="12">
        <f>K31+N31</f>
        <v>0</v>
      </c>
      <c r="K31" s="12">
        <f>L31+M31</f>
        <v>0</v>
      </c>
      <c r="L31" s="15">
        <v>0</v>
      </c>
      <c r="M31" s="15">
        <v>0</v>
      </c>
      <c r="N31" s="15">
        <v>0</v>
      </c>
    </row>
    <row r="32" customHeight="1" spans="1:14">
      <c r="A32" s="10">
        <v>26</v>
      </c>
      <c r="B32" s="10" t="s">
        <v>66</v>
      </c>
      <c r="C32" s="12">
        <f>D32+G32</f>
        <v>8934190390.02</v>
      </c>
      <c r="D32" s="12">
        <f>E32+F32</f>
        <v>8934190390.02</v>
      </c>
      <c r="E32" s="12">
        <f>E28+E30</f>
        <v>5716929994.98</v>
      </c>
      <c r="F32" s="12">
        <f>F28+F30</f>
        <v>3217260395.04</v>
      </c>
      <c r="G32" s="12">
        <f>G28+G30</f>
        <v>0</v>
      </c>
      <c r="H32" s="10">
        <v>52</v>
      </c>
      <c r="I32" s="10" t="s">
        <v>66</v>
      </c>
      <c r="J32" s="12">
        <f>K32+N32</f>
        <v>8934190390.02</v>
      </c>
      <c r="K32" s="12">
        <f>L32+M32</f>
        <v>8934190390.02</v>
      </c>
      <c r="L32" s="12">
        <f>L28+L30</f>
        <v>5716929994.98</v>
      </c>
      <c r="M32" s="12">
        <f>M28+M30</f>
        <v>3217260395.04</v>
      </c>
      <c r="N32" s="12">
        <f>N28+N30</f>
        <v>0</v>
      </c>
    </row>
    <row r="33" ht="24" customHeight="1" spans="1:14">
      <c r="A33" s="27" t="s">
        <v>67</v>
      </c>
      <c r="B33" s="27"/>
      <c r="C33" s="39"/>
      <c r="D33" s="39"/>
      <c r="E33" s="39"/>
      <c r="F33" s="39"/>
      <c r="G33" s="39"/>
      <c r="H33" s="27"/>
      <c r="I33" s="27"/>
      <c r="J33" s="39"/>
      <c r="K33" s="39"/>
      <c r="L33" s="39"/>
      <c r="M33" s="39"/>
      <c r="N33" s="39"/>
    </row>
    <row r="34" customHeight="1" spans="1:14">
      <c r="A34" s="24" t="s">
        <v>68</v>
      </c>
      <c r="B34" s="24"/>
      <c r="C34" s="40"/>
      <c r="D34" s="40"/>
      <c r="E34" s="40"/>
      <c r="F34" s="40"/>
      <c r="G34" s="40"/>
      <c r="H34" s="24"/>
      <c r="I34" s="24"/>
      <c r="J34" s="40"/>
      <c r="K34" s="40"/>
      <c r="L34" s="40"/>
      <c r="M34" s="40"/>
      <c r="N34" s="40"/>
    </row>
    <row r="35" ht="24" customHeight="1" spans="1:14">
      <c r="A35" s="27" t="s">
        <v>69</v>
      </c>
      <c r="B35" s="24"/>
      <c r="C35" s="40"/>
      <c r="D35" s="40"/>
      <c r="E35" s="40"/>
      <c r="F35" s="40"/>
      <c r="G35" s="40"/>
      <c r="H35" s="24"/>
      <c r="I35" s="24"/>
      <c r="J35" s="40"/>
      <c r="K35" s="40"/>
      <c r="L35" s="40"/>
      <c r="M35" s="40"/>
      <c r="N35" s="40"/>
    </row>
    <row r="36" customHeight="1" spans="1:14">
      <c r="A36" s="24" t="s">
        <v>70</v>
      </c>
      <c r="B36" s="24"/>
      <c r="C36" s="40"/>
      <c r="D36" s="40"/>
      <c r="E36" s="40"/>
      <c r="F36" s="40"/>
      <c r="G36" s="40"/>
      <c r="H36" s="24"/>
      <c r="I36" s="24"/>
      <c r="J36" s="40"/>
      <c r="K36" s="40"/>
      <c r="L36" s="40"/>
      <c r="M36" s="40"/>
      <c r="N36" s="40"/>
    </row>
    <row r="37" customHeight="1" spans="1:14">
      <c r="A37" s="24" t="s">
        <v>71</v>
      </c>
      <c r="B37" s="24"/>
      <c r="C37" s="40"/>
      <c r="D37" s="40"/>
      <c r="E37" s="40"/>
      <c r="F37" s="40"/>
      <c r="G37" s="40"/>
      <c r="H37" s="24"/>
      <c r="I37" s="24"/>
      <c r="J37" s="40"/>
      <c r="K37" s="40"/>
      <c r="L37" s="40"/>
      <c r="M37" s="40"/>
      <c r="N37" s="40"/>
    </row>
    <row r="38" customHeight="1" spans="1:14">
      <c r="A38" s="24" t="s">
        <v>72</v>
      </c>
      <c r="B38" s="24"/>
      <c r="C38" s="40"/>
      <c r="D38" s="40"/>
      <c r="E38" s="40"/>
      <c r="F38" s="40"/>
      <c r="G38" s="40"/>
      <c r="H38" s="24"/>
      <c r="I38" s="24"/>
      <c r="J38" s="40"/>
      <c r="K38" s="40"/>
      <c r="L38" s="40"/>
      <c r="M38" s="40"/>
      <c r="N38" s="40"/>
    </row>
    <row r="39" customHeight="1" spans="1:14">
      <c r="A39" s="28"/>
      <c r="B39" s="31"/>
      <c r="C39" s="41"/>
      <c r="D39" s="41"/>
      <c r="E39" s="41"/>
      <c r="F39" s="41"/>
      <c r="G39" s="41"/>
      <c r="H39" s="31"/>
      <c r="I39" s="31"/>
      <c r="J39" s="41"/>
      <c r="K39" s="41"/>
      <c r="L39" s="41"/>
      <c r="M39" s="41"/>
      <c r="N39" s="41"/>
    </row>
  </sheetData>
  <sheetProtection sheet="1"/>
  <mergeCells count="16">
    <mergeCell ref="A1:N1"/>
    <mergeCell ref="D5:F5"/>
    <mergeCell ref="K5:M5"/>
    <mergeCell ref="A33:N33"/>
    <mergeCell ref="A34:N34"/>
    <mergeCell ref="A35:N35"/>
    <mergeCell ref="A36:N36"/>
    <mergeCell ref="A37:N37"/>
    <mergeCell ref="A38:N38"/>
    <mergeCell ref="A39:N39"/>
    <mergeCell ref="C5:C6"/>
    <mergeCell ref="G5:G6"/>
    <mergeCell ref="J5:J6"/>
    <mergeCell ref="N5:N6"/>
    <mergeCell ref="A5:B6"/>
    <mergeCell ref="H5:I6"/>
  </mergeCells>
  <printOptions horizontalCentered="1"/>
  <pageMargins left="1.18" right="1.18" top="1.18" bottom="1.18" header="0.51" footer="0.51"/>
  <pageSetup paperSize="9" scale="44" pageOrder="overThenDown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zoomScale="130" zoomScaleNormal="130" topLeftCell="A6" workbookViewId="0">
      <selection activeCell="J20" sqref="J20"/>
    </sheetView>
  </sheetViews>
  <sheetFormatPr defaultColWidth="8" defaultRowHeight="14.25" customHeight="1" outlineLevelCol="7"/>
  <cols>
    <col min="1" max="2" width="10.7083333333333" style="1" customWidth="1"/>
    <col min="3" max="3" width="28.575" style="1" customWidth="1"/>
    <col min="4" max="4" width="24.85" style="1" customWidth="1"/>
    <col min="5" max="5" width="7.425" style="1" customWidth="1"/>
    <col min="6" max="6" width="12.2833333333333" style="1" customWidth="1"/>
    <col min="7" max="7" width="26.85" style="1" customWidth="1"/>
    <col min="8" max="8" width="23" style="1" customWidth="1"/>
  </cols>
  <sheetData>
    <row r="1" ht="0.75" customHeight="1" spans="1:8">
      <c r="A1" s="2"/>
      <c r="B1" s="2"/>
      <c r="C1" s="2"/>
      <c r="D1" s="2"/>
      <c r="E1" s="2"/>
      <c r="F1" s="2"/>
      <c r="G1" s="2"/>
      <c r="H1" s="2"/>
    </row>
    <row r="2" ht="60" customHeight="1" spans="1:8">
      <c r="A2" s="3" t="s">
        <v>73</v>
      </c>
      <c r="B2" s="3"/>
      <c r="C2" s="3"/>
      <c r="D2" s="3"/>
      <c r="E2" s="3"/>
      <c r="F2" s="3"/>
      <c r="G2" s="3"/>
      <c r="H2" s="3"/>
    </row>
    <row r="3" ht="0.75" customHeight="1" spans="1:8">
      <c r="A3" s="3"/>
      <c r="B3" s="3"/>
      <c r="C3" s="3"/>
      <c r="D3" s="3"/>
      <c r="E3" s="3"/>
      <c r="F3" s="3"/>
      <c r="G3" s="4"/>
      <c r="H3" s="4"/>
    </row>
    <row r="4" ht="15" customHeight="1" spans="1:8">
      <c r="A4" s="5"/>
      <c r="B4" s="5"/>
      <c r="C4" s="5"/>
      <c r="D4" s="5"/>
      <c r="E4" s="5"/>
      <c r="F4" s="5"/>
      <c r="G4" s="6"/>
      <c r="H4" s="6" t="s">
        <v>74</v>
      </c>
    </row>
    <row r="5" ht="15" customHeight="1" spans="1:8">
      <c r="A5" s="7" t="s">
        <v>75</v>
      </c>
      <c r="B5" s="8" t="s">
        <v>3</v>
      </c>
      <c r="C5" s="8"/>
      <c r="D5" s="7"/>
      <c r="E5" s="9" t="s">
        <v>4</v>
      </c>
      <c r="F5" s="9"/>
      <c r="G5" s="7"/>
      <c r="H5" s="7" t="s">
        <v>76</v>
      </c>
    </row>
    <row r="6" ht="15" customHeight="1" spans="1:8">
      <c r="A6" s="10" t="s">
        <v>77</v>
      </c>
      <c r="B6" s="10"/>
      <c r="C6" s="10"/>
      <c r="D6" s="10" t="s">
        <v>78</v>
      </c>
      <c r="E6" s="10" t="s">
        <v>77</v>
      </c>
      <c r="F6" s="10"/>
      <c r="G6" s="10"/>
      <c r="H6" s="10" t="s">
        <v>78</v>
      </c>
    </row>
    <row r="7" ht="15" customHeight="1" spans="1:8">
      <c r="A7" s="10" t="s">
        <v>14</v>
      </c>
      <c r="B7" s="11" t="s">
        <v>15</v>
      </c>
      <c r="C7" s="11"/>
      <c r="D7" s="12">
        <f>D8+D9+D10+D11+D12</f>
        <v>2936888640</v>
      </c>
      <c r="E7" s="10">
        <v>28</v>
      </c>
      <c r="F7" s="11" t="s">
        <v>16</v>
      </c>
      <c r="G7" s="11"/>
      <c r="H7" s="12">
        <f>H8+H9+H10+H11</f>
        <v>6375103401.8</v>
      </c>
    </row>
    <row r="8" ht="15" customHeight="1" spans="1:8">
      <c r="A8" s="10" t="s">
        <v>17</v>
      </c>
      <c r="B8" s="13" t="s">
        <v>79</v>
      </c>
      <c r="C8" s="14"/>
      <c r="D8" s="15">
        <v>2936888640</v>
      </c>
      <c r="E8" s="10">
        <v>29</v>
      </c>
      <c r="F8" s="16" t="s">
        <v>80</v>
      </c>
      <c r="G8" s="14" t="s">
        <v>81</v>
      </c>
      <c r="H8" s="15">
        <v>5440359023.17</v>
      </c>
    </row>
    <row r="9" ht="15" customHeight="1" spans="1:8">
      <c r="A9" s="10" t="s">
        <v>20</v>
      </c>
      <c r="B9" s="13" t="s">
        <v>82</v>
      </c>
      <c r="C9" s="14"/>
      <c r="D9" s="15">
        <v>0</v>
      </c>
      <c r="E9" s="10">
        <v>30</v>
      </c>
      <c r="F9" s="16"/>
      <c r="G9" s="14" t="s">
        <v>83</v>
      </c>
      <c r="H9" s="15">
        <v>581806732.67</v>
      </c>
    </row>
    <row r="10" ht="15" customHeight="1" spans="1:8">
      <c r="A10" s="10" t="s">
        <v>23</v>
      </c>
      <c r="B10" s="13" t="s">
        <v>84</v>
      </c>
      <c r="C10" s="14"/>
      <c r="D10" s="15">
        <v>0</v>
      </c>
      <c r="E10" s="10">
        <v>31</v>
      </c>
      <c r="F10" s="16"/>
      <c r="G10" s="14" t="s">
        <v>85</v>
      </c>
      <c r="H10" s="15">
        <v>352937645.96</v>
      </c>
    </row>
    <row r="11" ht="15" customHeight="1" spans="1:8">
      <c r="A11" s="10" t="s">
        <v>26</v>
      </c>
      <c r="B11" s="13" t="s">
        <v>86</v>
      </c>
      <c r="C11" s="14"/>
      <c r="D11" s="15">
        <v>0</v>
      </c>
      <c r="E11" s="10">
        <v>32</v>
      </c>
      <c r="F11" s="16"/>
      <c r="G11" s="14" t="s">
        <v>87</v>
      </c>
      <c r="H11" s="15">
        <v>0</v>
      </c>
    </row>
    <row r="12" ht="15" customHeight="1" spans="1:8">
      <c r="A12" s="10">
        <v>6</v>
      </c>
      <c r="B12" s="13" t="s">
        <v>88</v>
      </c>
      <c r="C12" s="14"/>
      <c r="D12" s="15">
        <v>0</v>
      </c>
      <c r="E12" s="10">
        <v>33</v>
      </c>
      <c r="F12" s="16"/>
      <c r="G12" s="14"/>
      <c r="H12" s="17"/>
    </row>
    <row r="13" ht="15" customHeight="1" spans="1:8">
      <c r="A13" s="10">
        <v>7</v>
      </c>
      <c r="B13" s="11" t="s">
        <v>27</v>
      </c>
      <c r="C13" s="11"/>
      <c r="D13" s="12">
        <f>D14+D15</f>
        <v>35328472.23</v>
      </c>
      <c r="E13" s="10">
        <v>34</v>
      </c>
      <c r="F13" s="16"/>
      <c r="G13" s="14"/>
      <c r="H13" s="17"/>
    </row>
    <row r="14" ht="15" customHeight="1" spans="1:8">
      <c r="A14" s="10">
        <v>8</v>
      </c>
      <c r="B14" s="13" t="s">
        <v>89</v>
      </c>
      <c r="C14" s="14"/>
      <c r="D14" s="15">
        <v>8390909.72</v>
      </c>
      <c r="E14" s="10">
        <v>35</v>
      </c>
      <c r="F14" s="13"/>
      <c r="G14" s="18"/>
      <c r="H14" s="17"/>
    </row>
    <row r="15" ht="15" customHeight="1" spans="1:8">
      <c r="A15" s="10">
        <v>9</v>
      </c>
      <c r="B15" s="11" t="s">
        <v>90</v>
      </c>
      <c r="C15" s="11"/>
      <c r="D15" s="15">
        <v>26937562.51</v>
      </c>
      <c r="E15" s="10">
        <v>36</v>
      </c>
      <c r="F15" s="11" t="s">
        <v>91</v>
      </c>
      <c r="G15" s="11"/>
      <c r="H15" s="12">
        <f>H16+H17</f>
        <v>773804335.34</v>
      </c>
    </row>
    <row r="16" ht="15" customHeight="1" spans="1:8">
      <c r="A16" s="10">
        <v>10</v>
      </c>
      <c r="B16" s="11" t="s">
        <v>37</v>
      </c>
      <c r="C16" s="11"/>
      <c r="D16" s="12">
        <f>D17+D21+D22</f>
        <v>4296014222</v>
      </c>
      <c r="E16" s="10">
        <v>37</v>
      </c>
      <c r="F16" s="19" t="s">
        <v>92</v>
      </c>
      <c r="G16" s="18"/>
      <c r="H16" s="15">
        <v>773804335.34</v>
      </c>
    </row>
    <row r="17" ht="15" customHeight="1" spans="1:8">
      <c r="A17" s="10">
        <v>11</v>
      </c>
      <c r="B17" s="11" t="s">
        <v>93</v>
      </c>
      <c r="C17" s="11"/>
      <c r="D17" s="12">
        <f>D18+D19+D20</f>
        <v>4224709222</v>
      </c>
      <c r="E17" s="10">
        <v>38</v>
      </c>
      <c r="F17" s="19" t="s">
        <v>94</v>
      </c>
      <c r="G17" s="18"/>
      <c r="H17" s="15">
        <v>0</v>
      </c>
    </row>
    <row r="18" ht="15" customHeight="1" spans="1:8">
      <c r="A18" s="10">
        <v>12</v>
      </c>
      <c r="B18" s="11" t="s">
        <v>95</v>
      </c>
      <c r="C18" s="11"/>
      <c r="D18" s="15">
        <v>3097370000</v>
      </c>
      <c r="E18" s="10">
        <v>39</v>
      </c>
      <c r="F18" s="13" t="s">
        <v>96</v>
      </c>
      <c r="G18" s="14"/>
      <c r="H18" s="15">
        <v>218650530</v>
      </c>
    </row>
    <row r="19" ht="15" customHeight="1" spans="1:8">
      <c r="A19" s="10">
        <v>13</v>
      </c>
      <c r="B19" s="11" t="s">
        <v>97</v>
      </c>
      <c r="C19" s="11"/>
      <c r="D19" s="15">
        <v>452630000</v>
      </c>
      <c r="E19" s="10">
        <v>40</v>
      </c>
      <c r="F19" s="10"/>
      <c r="G19" s="10"/>
      <c r="H19" s="17"/>
    </row>
    <row r="20" ht="15" customHeight="1" spans="1:8">
      <c r="A20" s="10">
        <v>14</v>
      </c>
      <c r="B20" s="11" t="s">
        <v>98</v>
      </c>
      <c r="C20" s="11"/>
      <c r="D20" s="15">
        <v>674709222</v>
      </c>
      <c r="E20" s="10">
        <v>41</v>
      </c>
      <c r="F20" s="10"/>
      <c r="G20" s="10"/>
      <c r="H20" s="10"/>
    </row>
    <row r="21" ht="22.5" customHeight="1" spans="1:8">
      <c r="A21" s="10">
        <v>15</v>
      </c>
      <c r="B21" s="20" t="s">
        <v>99</v>
      </c>
      <c r="C21" s="20"/>
      <c r="D21" s="15">
        <v>71305000</v>
      </c>
      <c r="E21" s="10">
        <v>42</v>
      </c>
      <c r="F21" s="11"/>
      <c r="G21" s="11"/>
      <c r="H21" s="17"/>
    </row>
    <row r="22" ht="15" customHeight="1" spans="1:8">
      <c r="A22" s="10">
        <v>16</v>
      </c>
      <c r="B22" s="21" t="s">
        <v>100</v>
      </c>
      <c r="C22" s="21"/>
      <c r="D22" s="15">
        <v>0</v>
      </c>
      <c r="E22" s="10">
        <v>43</v>
      </c>
      <c r="F22" s="11"/>
      <c r="G22" s="11"/>
      <c r="H22" s="17"/>
    </row>
    <row r="23" ht="15" customHeight="1" spans="1:8">
      <c r="A23" s="10">
        <v>17</v>
      </c>
      <c r="B23" s="13" t="s">
        <v>42</v>
      </c>
      <c r="C23" s="14"/>
      <c r="D23" s="15">
        <v>12490728.58</v>
      </c>
      <c r="E23" s="10">
        <v>44</v>
      </c>
      <c r="F23" s="13"/>
      <c r="G23" s="14"/>
      <c r="H23" s="14"/>
    </row>
    <row r="24" ht="15" customHeight="1" spans="1:8">
      <c r="A24" s="10">
        <v>18</v>
      </c>
      <c r="B24" s="22" t="s">
        <v>101</v>
      </c>
      <c r="C24" s="22"/>
      <c r="D24" s="12">
        <f>D7+D13+D16+D23</f>
        <v>7280722062.81</v>
      </c>
      <c r="E24" s="10">
        <v>45</v>
      </c>
      <c r="F24" s="22" t="s">
        <v>101</v>
      </c>
      <c r="G24" s="22"/>
      <c r="H24" s="23">
        <f>H7+H15+H18</f>
        <v>7367558267.14</v>
      </c>
    </row>
    <row r="25" ht="15" customHeight="1" spans="1:8">
      <c r="A25" s="10">
        <v>19</v>
      </c>
      <c r="B25" s="22"/>
      <c r="C25" s="22"/>
      <c r="D25" s="17"/>
      <c r="E25" s="10">
        <v>46</v>
      </c>
      <c r="F25" s="13"/>
      <c r="G25" s="14"/>
      <c r="H25" s="17"/>
    </row>
    <row r="26" ht="15" customHeight="1" spans="1:8">
      <c r="A26" s="10">
        <v>20</v>
      </c>
      <c r="B26" s="11" t="s">
        <v>102</v>
      </c>
      <c r="C26" s="11"/>
      <c r="D26" s="15">
        <v>5107589213.08</v>
      </c>
      <c r="E26" s="10">
        <v>47</v>
      </c>
      <c r="F26" s="11" t="s">
        <v>57</v>
      </c>
      <c r="G26" s="11"/>
      <c r="H26" s="15">
        <v>5107589213.08</v>
      </c>
    </row>
    <row r="27" ht="15" customHeight="1" spans="1:8">
      <c r="A27" s="10">
        <v>21</v>
      </c>
      <c r="B27" s="11" t="s">
        <v>103</v>
      </c>
      <c r="C27" s="11"/>
      <c r="D27" s="15">
        <v>652176706.62</v>
      </c>
      <c r="E27" s="10">
        <v>48</v>
      </c>
      <c r="F27" s="11" t="s">
        <v>59</v>
      </c>
      <c r="G27" s="11"/>
      <c r="H27" s="15">
        <v>652176706.62</v>
      </c>
    </row>
    <row r="28" ht="15" customHeight="1" spans="1:8">
      <c r="A28" s="10">
        <v>22</v>
      </c>
      <c r="B28" s="10"/>
      <c r="C28" s="10"/>
      <c r="D28" s="17"/>
      <c r="E28" s="10">
        <v>49</v>
      </c>
      <c r="F28" s="10"/>
      <c r="G28" s="10"/>
      <c r="H28" s="17"/>
    </row>
    <row r="29" ht="15" customHeight="1" spans="1:8">
      <c r="A29" s="10">
        <v>23</v>
      </c>
      <c r="B29" s="22" t="s">
        <v>60</v>
      </c>
      <c r="C29" s="22"/>
      <c r="D29" s="12">
        <f>D24+D26+D27</f>
        <v>13040487982.51</v>
      </c>
      <c r="E29" s="10">
        <v>50</v>
      </c>
      <c r="F29" s="22" t="s">
        <v>61</v>
      </c>
      <c r="G29" s="22"/>
      <c r="H29" s="12">
        <f>H24+H26+H27</f>
        <v>13127324186.84</v>
      </c>
    </row>
    <row r="30" ht="15" customHeight="1" spans="1:8">
      <c r="A30" s="10">
        <v>24</v>
      </c>
      <c r="B30" s="10"/>
      <c r="C30" s="10"/>
      <c r="D30" s="17"/>
      <c r="E30" s="10">
        <v>51</v>
      </c>
      <c r="F30" s="22"/>
      <c r="G30" s="22"/>
      <c r="H30" s="17"/>
    </row>
    <row r="31" ht="15" customHeight="1" spans="1:8">
      <c r="A31" s="10">
        <v>25</v>
      </c>
      <c r="B31" s="11" t="s">
        <v>104</v>
      </c>
      <c r="C31" s="11"/>
      <c r="D31" s="15">
        <v>4725589039.14</v>
      </c>
      <c r="E31" s="10">
        <v>52</v>
      </c>
      <c r="F31" s="11" t="s">
        <v>105</v>
      </c>
      <c r="G31" s="11"/>
      <c r="H31" s="12">
        <f>(D29+D31)-H29</f>
        <v>4638752834.81</v>
      </c>
    </row>
    <row r="32" ht="15" customHeight="1" spans="1:8">
      <c r="A32" s="10">
        <v>26</v>
      </c>
      <c r="B32" s="10"/>
      <c r="C32" s="10"/>
      <c r="D32" s="17"/>
      <c r="E32" s="10">
        <v>53</v>
      </c>
      <c r="F32" s="10"/>
      <c r="G32" s="10"/>
      <c r="H32" s="17"/>
    </row>
    <row r="33" ht="15" customHeight="1" spans="1:8">
      <c r="A33" s="10">
        <v>27</v>
      </c>
      <c r="B33" s="22" t="s">
        <v>106</v>
      </c>
      <c r="C33" s="22"/>
      <c r="D33" s="12">
        <f>D29+D31</f>
        <v>17766077021.65</v>
      </c>
      <c r="E33" s="10">
        <v>54</v>
      </c>
      <c r="F33" s="22" t="s">
        <v>106</v>
      </c>
      <c r="G33" s="22"/>
      <c r="H33" s="12">
        <f>H29+H31</f>
        <v>17766077021.65</v>
      </c>
    </row>
    <row r="34" ht="22.5" customHeight="1" spans="1:8">
      <c r="A34" s="5" t="s">
        <v>107</v>
      </c>
      <c r="B34" s="24"/>
      <c r="C34" s="24"/>
      <c r="D34" s="25">
        <v>0</v>
      </c>
      <c r="E34" s="24" t="s">
        <v>108</v>
      </c>
      <c r="F34" s="24"/>
      <c r="G34" s="24"/>
      <c r="H34" s="24"/>
    </row>
    <row r="35" ht="13.5" customHeight="1" spans="1:8">
      <c r="A35" s="24" t="s">
        <v>109</v>
      </c>
      <c r="B35" s="6"/>
      <c r="C35" s="6"/>
      <c r="D35" s="6"/>
      <c r="E35" s="26"/>
      <c r="F35" s="6"/>
      <c r="G35" s="24"/>
      <c r="H35" s="24"/>
    </row>
    <row r="36" ht="13.5" customHeight="1" spans="1:8">
      <c r="A36" s="24" t="s">
        <v>110</v>
      </c>
      <c r="B36" s="6"/>
      <c r="C36" s="6"/>
      <c r="D36" s="6"/>
      <c r="E36" s="26"/>
      <c r="F36" s="6"/>
      <c r="G36" s="24"/>
      <c r="H36" s="24"/>
    </row>
    <row r="37" ht="13.5" customHeight="1" spans="1:8">
      <c r="A37" s="24" t="s">
        <v>111</v>
      </c>
      <c r="B37" s="6"/>
      <c r="C37" s="6"/>
      <c r="D37" s="6"/>
      <c r="E37" s="26"/>
      <c r="F37" s="6"/>
      <c r="G37" s="24"/>
      <c r="H37" s="24"/>
    </row>
    <row r="38" ht="13.5" customHeight="1" spans="1:8">
      <c r="A38" s="24" t="s">
        <v>112</v>
      </c>
      <c r="B38" s="6"/>
      <c r="C38" s="6"/>
      <c r="D38" s="6"/>
      <c r="E38" s="26"/>
      <c r="F38" s="6"/>
      <c r="G38" s="24"/>
      <c r="H38" s="24"/>
    </row>
    <row r="39" ht="13.5" customHeight="1" spans="1:8">
      <c r="A39" s="24" t="s">
        <v>113</v>
      </c>
      <c r="B39" s="6"/>
      <c r="C39" s="6"/>
      <c r="D39" s="6"/>
      <c r="E39" s="26"/>
      <c r="F39" s="6"/>
      <c r="G39" s="24"/>
      <c r="H39" s="24"/>
    </row>
    <row r="40" ht="13.5" customHeight="1" spans="1:8">
      <c r="A40" s="24" t="s">
        <v>114</v>
      </c>
      <c r="B40" s="6"/>
      <c r="C40" s="6"/>
      <c r="D40" s="6"/>
      <c r="E40" s="26"/>
      <c r="F40" s="6"/>
      <c r="G40" s="24"/>
      <c r="H40" s="24"/>
    </row>
    <row r="41" ht="33" customHeight="1" spans="1:8">
      <c r="A41" s="27" t="s">
        <v>115</v>
      </c>
      <c r="B41" s="6"/>
      <c r="C41" s="6"/>
      <c r="D41" s="6"/>
      <c r="E41" s="26"/>
      <c r="F41" s="6"/>
      <c r="G41" s="24"/>
      <c r="H41" s="24"/>
    </row>
    <row r="42" ht="27" customHeight="1" spans="1:8">
      <c r="A42" s="27" t="s">
        <v>116</v>
      </c>
      <c r="B42" s="6"/>
      <c r="C42" s="6"/>
      <c r="D42" s="6"/>
      <c r="E42" s="26"/>
      <c r="F42" s="6"/>
      <c r="G42" s="24"/>
      <c r="H42" s="24"/>
    </row>
    <row r="43" ht="13.5" customHeight="1" spans="1:8">
      <c r="A43" s="24" t="s">
        <v>71</v>
      </c>
      <c r="B43" s="6"/>
      <c r="C43" s="6"/>
      <c r="D43" s="6"/>
      <c r="E43" s="26"/>
      <c r="F43" s="6"/>
      <c r="G43" s="24"/>
      <c r="H43" s="24"/>
    </row>
    <row r="44" ht="13.5" customHeight="1" spans="1:8">
      <c r="A44" s="24" t="s">
        <v>72</v>
      </c>
      <c r="B44" s="6"/>
      <c r="C44" s="6"/>
      <c r="D44" s="6"/>
      <c r="E44" s="26"/>
      <c r="F44" s="6"/>
      <c r="G44" s="24"/>
      <c r="H44" s="24"/>
    </row>
    <row r="46" customHeight="1" spans="1:8">
      <c r="A46" s="28"/>
      <c r="B46" s="29"/>
      <c r="C46" s="29"/>
      <c r="D46" s="29"/>
      <c r="E46" s="30"/>
      <c r="F46" s="29"/>
      <c r="G46" s="31"/>
      <c r="H46" s="31"/>
    </row>
    <row r="47" ht="32.25" customHeight="1" spans="1:8">
      <c r="A47" s="28"/>
      <c r="B47" s="29"/>
      <c r="C47" s="29"/>
      <c r="D47" s="29"/>
      <c r="E47" s="30"/>
      <c r="F47" s="29"/>
      <c r="G47" s="31"/>
      <c r="H47" s="31"/>
    </row>
  </sheetData>
  <sheetProtection sheet="1"/>
  <mergeCells count="63">
    <mergeCell ref="B5:C5"/>
    <mergeCell ref="E5:F5"/>
    <mergeCell ref="A6:C6"/>
    <mergeCell ref="E6:G6"/>
    <mergeCell ref="B7:C7"/>
    <mergeCell ref="F7:G7"/>
    <mergeCell ref="B8:C8"/>
    <mergeCell ref="B9:C9"/>
    <mergeCell ref="B10:C10"/>
    <mergeCell ref="B11:C11"/>
    <mergeCell ref="B12:C12"/>
    <mergeCell ref="B13:C13"/>
    <mergeCell ref="B14:C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B24:C24"/>
    <mergeCell ref="F24:G24"/>
    <mergeCell ref="B25:C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34:C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6:H46"/>
    <mergeCell ref="A47:H47"/>
    <mergeCell ref="A2:H3"/>
  </mergeCells>
  <printOptions horizontalCentered="1"/>
  <pageMargins left="1.18" right="1.18" top="1.18" bottom="1.18" header="0.51" footer="0.51"/>
  <pageSetup paperSize="9" scale="69" pageOrder="overThenDown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医疗2022nb02</vt:lpstr>
      <vt:lpstr>居民收支2022nb08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2022-09-19T19:56:00Z</dcterms:created>
  <dcterms:modified xsi:type="dcterms:W3CDTF">2023-02-27T03:08:32Z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4EDBB36F1BF8498186C843722CB2DA59</vt:lpwstr>
  </property>
  <property fmtid="{D5CDD505-2E9C-101B-9397-08002B2CF9AE}" pid="3" name="KSOProductBuildVer">
    <vt:lpwstr>2052-11.1.0.12980</vt:lpwstr>
  </property>
</Properties>
</file>